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752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62" i="1" l="1"/>
  <c r="O262" i="1"/>
  <c r="N262" i="1"/>
  <c r="M262" i="1"/>
  <c r="L262" i="1"/>
  <c r="K262" i="1"/>
  <c r="J262" i="1"/>
  <c r="I262" i="1"/>
  <c r="H262" i="1"/>
  <c r="G262" i="1"/>
  <c r="F262" i="1"/>
  <c r="E262" i="1"/>
  <c r="P253" i="1"/>
  <c r="P263" i="1" s="1"/>
  <c r="O253" i="1"/>
  <c r="O263" i="1" s="1"/>
  <c r="N253" i="1"/>
  <c r="N263" i="1" s="1"/>
  <c r="M253" i="1"/>
  <c r="M263" i="1" s="1"/>
  <c r="L253" i="1"/>
  <c r="L263" i="1" s="1"/>
  <c r="K253" i="1"/>
  <c r="K263" i="1" s="1"/>
  <c r="J253" i="1"/>
  <c r="J263" i="1" s="1"/>
  <c r="I253" i="1"/>
  <c r="I263" i="1" s="1"/>
  <c r="H253" i="1"/>
  <c r="H263" i="1" s="1"/>
  <c r="G253" i="1"/>
  <c r="G263" i="1" s="1"/>
  <c r="F253" i="1"/>
  <c r="F263" i="1" s="1"/>
  <c r="E253" i="1"/>
  <c r="E263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P235" i="1"/>
  <c r="P244" i="1" s="1"/>
  <c r="O235" i="1"/>
  <c r="O244" i="1" s="1"/>
  <c r="N235" i="1"/>
  <c r="N244" i="1" s="1"/>
  <c r="M235" i="1"/>
  <c r="M244" i="1" s="1"/>
  <c r="L235" i="1"/>
  <c r="L244" i="1" s="1"/>
  <c r="K235" i="1"/>
  <c r="K244" i="1" s="1"/>
  <c r="J235" i="1"/>
  <c r="J244" i="1" s="1"/>
  <c r="I235" i="1"/>
  <c r="I244" i="1" s="1"/>
  <c r="H235" i="1"/>
  <c r="H244" i="1" s="1"/>
  <c r="G235" i="1"/>
  <c r="G244" i="1" s="1"/>
  <c r="F235" i="1"/>
  <c r="F244" i="1" s="1"/>
  <c r="E235" i="1"/>
  <c r="E244" i="1" s="1"/>
  <c r="F225" i="1" l="1"/>
  <c r="G225" i="1"/>
  <c r="H225" i="1"/>
  <c r="I225" i="1"/>
  <c r="J225" i="1"/>
  <c r="K225" i="1"/>
  <c r="L225" i="1"/>
  <c r="M225" i="1"/>
  <c r="N225" i="1"/>
  <c r="O225" i="1"/>
  <c r="P225" i="1"/>
  <c r="E225" i="1"/>
  <c r="M189" i="1"/>
  <c r="N189" i="1"/>
  <c r="O189" i="1"/>
  <c r="P189" i="1"/>
  <c r="F189" i="1"/>
  <c r="G189" i="1"/>
  <c r="H189" i="1"/>
  <c r="I189" i="1"/>
  <c r="J189" i="1"/>
  <c r="K189" i="1"/>
  <c r="L189" i="1"/>
  <c r="E189" i="1"/>
  <c r="G170" i="1"/>
  <c r="H170" i="1"/>
  <c r="I170" i="1"/>
  <c r="J170" i="1"/>
  <c r="K170" i="1"/>
  <c r="L170" i="1"/>
  <c r="M170" i="1"/>
  <c r="N170" i="1"/>
  <c r="O170" i="1"/>
  <c r="P170" i="1"/>
  <c r="F170" i="1"/>
  <c r="E170" i="1"/>
  <c r="P150" i="1"/>
  <c r="M150" i="1"/>
  <c r="N150" i="1"/>
  <c r="O150" i="1"/>
  <c r="F150" i="1"/>
  <c r="G150" i="1"/>
  <c r="H150" i="1"/>
  <c r="I150" i="1"/>
  <c r="J150" i="1"/>
  <c r="K150" i="1"/>
  <c r="L150" i="1"/>
  <c r="E150" i="1"/>
  <c r="F131" i="1"/>
  <c r="G131" i="1"/>
  <c r="H131" i="1"/>
  <c r="I131" i="1"/>
  <c r="J131" i="1"/>
  <c r="K131" i="1"/>
  <c r="L131" i="1"/>
  <c r="M131" i="1"/>
  <c r="N131" i="1"/>
  <c r="O131" i="1"/>
  <c r="P131" i="1"/>
  <c r="E131" i="1"/>
  <c r="J112" i="1"/>
  <c r="K112" i="1"/>
  <c r="L112" i="1"/>
  <c r="M112" i="1"/>
  <c r="N112" i="1"/>
  <c r="O112" i="1"/>
  <c r="P112" i="1"/>
  <c r="F112" i="1"/>
  <c r="G112" i="1"/>
  <c r="H112" i="1"/>
  <c r="I112" i="1"/>
  <c r="E112" i="1"/>
  <c r="F93" i="1"/>
  <c r="G93" i="1"/>
  <c r="H93" i="1"/>
  <c r="I93" i="1"/>
  <c r="J93" i="1"/>
  <c r="K93" i="1"/>
  <c r="L93" i="1"/>
  <c r="M93" i="1"/>
  <c r="N93" i="1"/>
  <c r="O93" i="1"/>
  <c r="P93" i="1"/>
  <c r="E93" i="1"/>
  <c r="G74" i="1"/>
  <c r="H74" i="1"/>
  <c r="I74" i="1"/>
  <c r="J74" i="1"/>
  <c r="K74" i="1"/>
  <c r="L74" i="1"/>
  <c r="M74" i="1"/>
  <c r="N74" i="1"/>
  <c r="O74" i="1"/>
  <c r="P74" i="1"/>
  <c r="F74" i="1"/>
  <c r="E74" i="1"/>
  <c r="F55" i="1"/>
  <c r="G55" i="1"/>
  <c r="H55" i="1"/>
  <c r="I55" i="1"/>
  <c r="J55" i="1"/>
  <c r="K55" i="1"/>
  <c r="L55" i="1"/>
  <c r="M55" i="1"/>
  <c r="N55" i="1"/>
  <c r="O55" i="1"/>
  <c r="P55" i="1"/>
  <c r="E55" i="1"/>
  <c r="N37" i="1"/>
  <c r="O37" i="1"/>
  <c r="P37" i="1"/>
  <c r="F37" i="1"/>
  <c r="G37" i="1"/>
  <c r="H37" i="1"/>
  <c r="I37" i="1"/>
  <c r="J37" i="1"/>
  <c r="K37" i="1"/>
  <c r="L37" i="1"/>
  <c r="M37" i="1"/>
  <c r="E37" i="1"/>
  <c r="F216" i="1" l="1"/>
  <c r="G216" i="1"/>
  <c r="H216" i="1"/>
  <c r="I216" i="1"/>
  <c r="J216" i="1"/>
  <c r="K216" i="1"/>
  <c r="L216" i="1"/>
  <c r="M216" i="1"/>
  <c r="N216" i="1"/>
  <c r="O216" i="1"/>
  <c r="P216" i="1"/>
  <c r="E216" i="1"/>
  <c r="P180" i="1"/>
  <c r="F180" i="1"/>
  <c r="G180" i="1"/>
  <c r="H180" i="1"/>
  <c r="I180" i="1"/>
  <c r="J180" i="1"/>
  <c r="K180" i="1"/>
  <c r="L180" i="1"/>
  <c r="M180" i="1"/>
  <c r="N180" i="1"/>
  <c r="O180" i="1"/>
  <c r="E180" i="1"/>
  <c r="F141" i="1"/>
  <c r="G141" i="1"/>
  <c r="H141" i="1"/>
  <c r="I141" i="1"/>
  <c r="J141" i="1"/>
  <c r="K141" i="1"/>
  <c r="L141" i="1"/>
  <c r="M141" i="1"/>
  <c r="N141" i="1"/>
  <c r="O141" i="1"/>
  <c r="P141" i="1"/>
  <c r="E141" i="1"/>
  <c r="F65" i="1"/>
  <c r="G65" i="1"/>
  <c r="H65" i="1"/>
  <c r="I65" i="1"/>
  <c r="J65" i="1"/>
  <c r="K65" i="1"/>
  <c r="L65" i="1"/>
  <c r="M65" i="1"/>
  <c r="N65" i="1"/>
  <c r="O65" i="1"/>
  <c r="P65" i="1"/>
  <c r="E65" i="1"/>
  <c r="F47" i="1" l="1"/>
  <c r="G47" i="1"/>
  <c r="H47" i="1"/>
  <c r="I47" i="1"/>
  <c r="J47" i="1"/>
  <c r="K47" i="1"/>
  <c r="L47" i="1"/>
  <c r="M47" i="1"/>
  <c r="N47" i="1"/>
  <c r="O47" i="1"/>
  <c r="P47" i="1"/>
  <c r="E47" i="1"/>
  <c r="E199" i="1"/>
  <c r="F122" i="1"/>
  <c r="G122" i="1"/>
  <c r="H122" i="1"/>
  <c r="I122" i="1"/>
  <c r="J122" i="1"/>
  <c r="K122" i="1"/>
  <c r="L122" i="1"/>
  <c r="M122" i="1"/>
  <c r="N122" i="1"/>
  <c r="O122" i="1"/>
  <c r="P122" i="1"/>
  <c r="E122" i="1"/>
  <c r="F103" i="1"/>
  <c r="G103" i="1"/>
  <c r="H103" i="1"/>
  <c r="I103" i="1"/>
  <c r="J103" i="1"/>
  <c r="K103" i="1"/>
  <c r="L103" i="1"/>
  <c r="M103" i="1"/>
  <c r="N103" i="1"/>
  <c r="O103" i="1"/>
  <c r="P103" i="1"/>
  <c r="E103" i="1"/>
  <c r="F84" i="1"/>
  <c r="G84" i="1"/>
  <c r="H84" i="1"/>
  <c r="I84" i="1"/>
  <c r="J84" i="1"/>
  <c r="K84" i="1"/>
  <c r="L84" i="1"/>
  <c r="M84" i="1"/>
  <c r="N84" i="1"/>
  <c r="O84" i="1"/>
  <c r="P84" i="1"/>
  <c r="E84" i="1"/>
  <c r="E94" i="1" s="1"/>
  <c r="E28" i="1"/>
  <c r="G28" i="1"/>
  <c r="H28" i="1"/>
  <c r="I28" i="1"/>
  <c r="J28" i="1"/>
  <c r="K28" i="1"/>
  <c r="L28" i="1"/>
  <c r="M28" i="1"/>
  <c r="N28" i="1"/>
  <c r="O28" i="1"/>
  <c r="P28" i="1"/>
  <c r="F28" i="1"/>
  <c r="E10" i="1"/>
  <c r="P226" i="1" l="1"/>
  <c r="O226" i="1"/>
  <c r="N226" i="1"/>
  <c r="M226" i="1"/>
  <c r="L226" i="1"/>
  <c r="K226" i="1"/>
  <c r="J226" i="1"/>
  <c r="I226" i="1"/>
  <c r="H226" i="1"/>
  <c r="G226" i="1"/>
  <c r="P207" i="1"/>
  <c r="O207" i="1"/>
  <c r="N207" i="1"/>
  <c r="M207" i="1"/>
  <c r="L207" i="1"/>
  <c r="K207" i="1"/>
  <c r="J207" i="1"/>
  <c r="I207" i="1"/>
  <c r="H207" i="1"/>
  <c r="H208" i="1" s="1"/>
  <c r="G207" i="1"/>
  <c r="F207" i="1"/>
  <c r="E207" i="1"/>
  <c r="E208" i="1" s="1"/>
  <c r="P199" i="1"/>
  <c r="P208" i="1" s="1"/>
  <c r="O199" i="1"/>
  <c r="O208" i="1" s="1"/>
  <c r="N199" i="1"/>
  <c r="N208" i="1" s="1"/>
  <c r="M199" i="1"/>
  <c r="M208" i="1" s="1"/>
  <c r="L199" i="1"/>
  <c r="L208" i="1" s="1"/>
  <c r="K199" i="1"/>
  <c r="K208" i="1" s="1"/>
  <c r="J199" i="1"/>
  <c r="J208" i="1" s="1"/>
  <c r="I199" i="1"/>
  <c r="I208" i="1" s="1"/>
  <c r="G199" i="1"/>
  <c r="F199" i="1"/>
  <c r="F208" i="1" l="1"/>
  <c r="F226" i="1"/>
  <c r="G208" i="1"/>
  <c r="E226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F18" i="1" l="1"/>
  <c r="G18" i="1"/>
  <c r="H18" i="1"/>
  <c r="I18" i="1"/>
  <c r="J18" i="1"/>
  <c r="K18" i="1"/>
  <c r="L18" i="1"/>
  <c r="M18" i="1"/>
  <c r="N18" i="1"/>
  <c r="O18" i="1"/>
  <c r="P18" i="1"/>
  <c r="E18" i="1"/>
  <c r="E19" i="1" s="1"/>
  <c r="G10" i="1"/>
  <c r="I10" i="1"/>
  <c r="J10" i="1"/>
  <c r="K10" i="1"/>
  <c r="L10" i="1"/>
  <c r="M10" i="1"/>
  <c r="N10" i="1"/>
  <c r="O10" i="1"/>
  <c r="P10" i="1"/>
  <c r="F10" i="1"/>
  <c r="N19" i="1" l="1"/>
  <c r="J19" i="1"/>
  <c r="F19" i="1"/>
  <c r="O19" i="1"/>
  <c r="K19" i="1"/>
  <c r="G19" i="1"/>
  <c r="M19" i="1"/>
  <c r="I19" i="1"/>
  <c r="P19" i="1"/>
  <c r="L19" i="1"/>
  <c r="H19" i="1"/>
  <c r="E113" i="1"/>
  <c r="H75" i="1"/>
  <c r="K75" i="1"/>
  <c r="G190" i="1"/>
  <c r="I190" i="1"/>
  <c r="J190" i="1"/>
  <c r="K190" i="1"/>
  <c r="L190" i="1"/>
  <c r="M190" i="1"/>
  <c r="N190" i="1"/>
  <c r="O190" i="1"/>
  <c r="P190" i="1"/>
  <c r="H190" i="1"/>
  <c r="F171" i="1"/>
  <c r="G171" i="1"/>
  <c r="H171" i="1"/>
  <c r="K171" i="1"/>
  <c r="O171" i="1"/>
  <c r="H151" i="1"/>
  <c r="H38" i="1"/>
  <c r="I38" i="1"/>
  <c r="J38" i="1"/>
  <c r="K38" i="1"/>
  <c r="L38" i="1"/>
  <c r="M38" i="1"/>
  <c r="N38" i="1"/>
  <c r="O38" i="1"/>
  <c r="P38" i="1"/>
  <c r="F151" i="1"/>
  <c r="G151" i="1"/>
  <c r="K151" i="1"/>
  <c r="L151" i="1"/>
  <c r="O151" i="1"/>
  <c r="P151" i="1"/>
  <c r="E151" i="1"/>
  <c r="H132" i="1"/>
  <c r="I132" i="1"/>
  <c r="L132" i="1"/>
  <c r="M132" i="1"/>
  <c r="P132" i="1"/>
  <c r="E132" i="1"/>
  <c r="G113" i="1"/>
  <c r="K113" i="1"/>
  <c r="O113" i="1"/>
  <c r="I94" i="1"/>
  <c r="J94" i="1"/>
  <c r="L94" i="1"/>
  <c r="M94" i="1"/>
  <c r="N94" i="1"/>
  <c r="O94" i="1"/>
  <c r="P94" i="1"/>
  <c r="H94" i="1"/>
  <c r="K94" i="1"/>
  <c r="F75" i="1"/>
  <c r="J75" i="1"/>
  <c r="I56" i="1"/>
  <c r="M56" i="1"/>
  <c r="P56" i="1"/>
  <c r="E56" i="1"/>
  <c r="L56" i="1" l="1"/>
  <c r="H56" i="1"/>
  <c r="N171" i="1"/>
  <c r="E75" i="1"/>
  <c r="I75" i="1"/>
  <c r="J113" i="1"/>
  <c r="F94" i="1"/>
  <c r="M151" i="1"/>
  <c r="I151" i="1"/>
  <c r="P171" i="1"/>
  <c r="L171" i="1"/>
  <c r="O75" i="1"/>
  <c r="G75" i="1"/>
  <c r="N132" i="1"/>
  <c r="J132" i="1"/>
  <c r="F132" i="1"/>
  <c r="P113" i="1"/>
  <c r="L113" i="1"/>
  <c r="H113" i="1"/>
  <c r="N56" i="1"/>
  <c r="J56" i="1"/>
  <c r="F56" i="1"/>
  <c r="N75" i="1"/>
  <c r="G94" i="1"/>
  <c r="J171" i="1"/>
  <c r="F190" i="1"/>
  <c r="M75" i="1"/>
  <c r="N113" i="1"/>
  <c r="F113" i="1"/>
  <c r="N151" i="1"/>
  <c r="J151" i="1"/>
  <c r="E171" i="1"/>
  <c r="M171" i="1"/>
  <c r="I171" i="1"/>
  <c r="P75" i="1"/>
  <c r="L75" i="1"/>
  <c r="O132" i="1"/>
  <c r="K132" i="1"/>
  <c r="G132" i="1"/>
  <c r="M113" i="1"/>
  <c r="I113" i="1"/>
  <c r="O56" i="1"/>
  <c r="K56" i="1"/>
  <c r="G56" i="1"/>
  <c r="G38" i="1"/>
  <c r="F38" i="1"/>
  <c r="E38" i="1"/>
</calcChain>
</file>

<file path=xl/sharedStrings.xml><?xml version="1.0" encoding="utf-8"?>
<sst xmlns="http://schemas.openxmlformats.org/spreadsheetml/2006/main" count="877" uniqueCount="125">
  <si>
    <t>ПЕРВАЯ НЕДЕЛЯ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</si>
  <si>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</si>
  <si>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</si>
  <si>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</si>
  <si>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</si>
  <si>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</si>
  <si>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Витамины, мг</t>
  </si>
  <si>
    <t>Минеральные вещества, мг</t>
  </si>
  <si>
    <t>Белки, г</t>
  </si>
  <si>
    <t>Жиры, г</t>
  </si>
  <si>
    <t>Углеводы, г</t>
  </si>
  <si>
    <t>B</t>
  </si>
  <si>
    <t>C</t>
  </si>
  <si>
    <t>A</t>
  </si>
  <si>
    <t>E</t>
  </si>
  <si>
    <t>Ca</t>
  </si>
  <si>
    <t>P</t>
  </si>
  <si>
    <t>Mg</t>
  </si>
  <si>
    <t>Fe</t>
  </si>
  <si>
    <t>Завтрак</t>
  </si>
  <si>
    <t>181</t>
  </si>
  <si>
    <t>1/200/7/7</t>
  </si>
  <si>
    <t>1/20</t>
  </si>
  <si>
    <t>ПР</t>
  </si>
  <si>
    <t xml:space="preserve">Хлеб пшеничный </t>
  </si>
  <si>
    <t>1/40</t>
  </si>
  <si>
    <t>14</t>
  </si>
  <si>
    <t>Масло сливочное порциями</t>
  </si>
  <si>
    <t>1/10</t>
  </si>
  <si>
    <t>1/200/15/7</t>
  </si>
  <si>
    <t>Итого завтрак:</t>
  </si>
  <si>
    <t>Обед</t>
  </si>
  <si>
    <t>102</t>
  </si>
  <si>
    <t>Суп картофельный с бобовыми</t>
  </si>
  <si>
    <t>1/250</t>
  </si>
  <si>
    <t>Плов из птицы</t>
  </si>
  <si>
    <t>Хлеб пшеничный йодированный</t>
  </si>
  <si>
    <t>Хлеб ржано-пшеничный</t>
  </si>
  <si>
    <t>1/200</t>
  </si>
  <si>
    <t>Итого обед:</t>
  </si>
  <si>
    <t>1/100</t>
  </si>
  <si>
    <t>Итого за день:</t>
  </si>
  <si>
    <t>Рассольник «Ленинградский»</t>
  </si>
  <si>
    <t>1/250/25</t>
  </si>
  <si>
    <t>Хлеб пшеничный</t>
  </si>
  <si>
    <t>99</t>
  </si>
  <si>
    <t>Тефтели рыбные в томатном соусе</t>
  </si>
  <si>
    <t>1/180</t>
  </si>
  <si>
    <t>1/200/10</t>
  </si>
  <si>
    <t>Какао с молоком</t>
  </si>
  <si>
    <t>Печень тушенная в соусе сметанном с луком</t>
  </si>
  <si>
    <t>Макаронные изделия отварные</t>
  </si>
  <si>
    <t>173</t>
  </si>
  <si>
    <t>Рис отварной</t>
  </si>
  <si>
    <t>1/30</t>
  </si>
  <si>
    <t xml:space="preserve">Энергетическая ценность, кКал  </t>
  </si>
  <si>
    <t>Чай с молоком</t>
  </si>
  <si>
    <t>1/150/50/15</t>
  </si>
  <si>
    <t>Суп гороховый</t>
  </si>
  <si>
    <t>1/60</t>
  </si>
  <si>
    <t>Компот из сухофруктов</t>
  </si>
  <si>
    <t>1/200/7</t>
  </si>
  <si>
    <t>Борщ с капустой и картофелем</t>
  </si>
  <si>
    <t>Компот из черной смородины</t>
  </si>
  <si>
    <t>Каша вязкая пшенная с маслом</t>
  </si>
  <si>
    <t>Чай с сахаром и лимоном</t>
  </si>
  <si>
    <t>Каша вязкая молочная из геркулеса</t>
  </si>
  <si>
    <t>Каша манная</t>
  </si>
  <si>
    <t>Кофейный напиток на молоке</t>
  </si>
  <si>
    <t>Сыр порциями</t>
  </si>
  <si>
    <t>макароные изделия отварные с маслом</t>
  </si>
  <si>
    <t>Суп картофельный с пшеном</t>
  </si>
  <si>
    <t>Суп рыбный</t>
  </si>
  <si>
    <t>Гречка отварная с маслом</t>
  </si>
  <si>
    <t>Куриная грудка тушенная в белом с соусе</t>
  </si>
  <si>
    <t xml:space="preserve">Крупа перловка рассыпчатая с маслом </t>
  </si>
  <si>
    <t>Щи из свежей капусты</t>
  </si>
  <si>
    <t xml:space="preserve">Каша пшеничная </t>
  </si>
  <si>
    <t>Гуляш из курицы в томатном соусе</t>
  </si>
  <si>
    <t>Суп овощной с курицей</t>
  </si>
  <si>
    <t>1/100/30</t>
  </si>
  <si>
    <t>1./40</t>
  </si>
  <si>
    <t>1./60</t>
  </si>
  <si>
    <t>Яйцо отварное</t>
  </si>
  <si>
    <t>с 7 до 11 лет</t>
  </si>
  <si>
    <t>с 11 л и старше</t>
  </si>
  <si>
    <t xml:space="preserve">                                                                                                                                                                                                                             </t>
  </si>
  <si>
    <t>Яблоко свежее</t>
  </si>
  <si>
    <t>Макароны отварные с маслом</t>
  </si>
  <si>
    <t>Печенье</t>
  </si>
  <si>
    <t>Компот из облепихи</t>
  </si>
  <si>
    <t>Фрукт по наличию</t>
  </si>
  <si>
    <t xml:space="preserve">Компот </t>
  </si>
  <si>
    <t>Гуляш из говядины</t>
  </si>
  <si>
    <t>Каша молочная рисовая</t>
  </si>
  <si>
    <t xml:space="preserve">Каша геркулесовая </t>
  </si>
  <si>
    <t xml:space="preserve">Шоколадный батончик </t>
  </si>
  <si>
    <t>1/50</t>
  </si>
  <si>
    <t xml:space="preserve">Тефтели мясные </t>
  </si>
  <si>
    <t>Котлета мясная</t>
  </si>
  <si>
    <t>Напиток из шиповника</t>
  </si>
  <si>
    <t>Макароны отварные</t>
  </si>
  <si>
    <t xml:space="preserve">МЕНЮ на 2 день </t>
  </si>
  <si>
    <t xml:space="preserve">МЕНЮ на 3 день </t>
  </si>
  <si>
    <t xml:space="preserve">МЕНЮ на 4 день </t>
  </si>
  <si>
    <t xml:space="preserve">МЕНЮ на 5 день </t>
  </si>
  <si>
    <t xml:space="preserve">МЕНЮ на 6 день </t>
  </si>
  <si>
    <t xml:space="preserve">МЕНЮ на 7 день </t>
  </si>
  <si>
    <t xml:space="preserve">МЕНЮ на 8 день </t>
  </si>
  <si>
    <t xml:space="preserve">МЕНЮ на 9 день </t>
  </si>
  <si>
    <t xml:space="preserve">МЕНЮ на 10 день </t>
  </si>
  <si>
    <t xml:space="preserve">МЕНЮ  на 11 день </t>
  </si>
  <si>
    <t xml:space="preserve">МЕНЮ на 12 день </t>
  </si>
  <si>
    <t>№ рец.A38:P56A38A38:P53</t>
  </si>
  <si>
    <t xml:space="preserve">МЕНЮ на 14 день </t>
  </si>
  <si>
    <t xml:space="preserve">МЕНЮ на 13 день </t>
  </si>
  <si>
    <t xml:space="preserve">МЕНЮ на 1 день </t>
  </si>
  <si>
    <t>Салат Витаминный</t>
  </si>
  <si>
    <t>1/80</t>
  </si>
  <si>
    <t xml:space="preserve">Салат из капусты белокочанной </t>
  </si>
  <si>
    <t xml:space="preserve">Салат из моркови </t>
  </si>
  <si>
    <t xml:space="preserve">Салат Винегрет </t>
  </si>
  <si>
    <t>Огурцы с помидорами  порционно</t>
  </si>
  <si>
    <t>Огурцы с пекинской капустой</t>
  </si>
  <si>
    <t>Свекла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</si>
</sst>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4" fillId="0" borderId="0" xfId="0" applyFont="1"/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righ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right" vertical="top" wrapText="1"/>
    </xf>
    <xf numFmtId="1" fontId="2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1" fontId="3" fillId="0" borderId="0" xfId="1" applyNumberFormat="1" applyFont="1" applyFill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top" wrapText="1"/>
    </xf>
    <xf numFmtId="1" fontId="2" fillId="2" borderId="1" xfId="1" applyNumberFormat="1" applyFont="1" applyFill="1" applyBorder="1" applyAlignment="1">
      <alignment horizontal="left" vertical="top" wrapText="1"/>
    </xf>
    <xf numFmtId="1" fontId="2" fillId="2" borderId="0" xfId="1" applyNumberFormat="1" applyFont="1" applyFill="1" applyBorder="1" applyAlignment="1">
      <alignment horizontal="left" vertical="top" wrapText="1"/>
    </xf>
    <xf numFmtId="49" fontId="3" fillId="0" borderId="0" xfId="1" applyNumberFormat="1" applyFont="1" applyFill="1" applyBorder="1" applyAlignment="1">
      <alignment horizontal="center" vertical="top" wrapText="1"/>
    </xf>
    <xf numFmtId="2" fontId="3" fillId="0" borderId="0" xfId="1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1" fontId="3" fillId="0" borderId="0" xfId="1" applyNumberFormat="1" applyFont="1" applyFill="1" applyBorder="1" applyAlignment="1">
      <alignment horizontal="left" vertical="top" wrapText="1"/>
    </xf>
    <xf numFmtId="1" fontId="2" fillId="0" borderId="0" xfId="1" applyNumberFormat="1" applyFont="1" applyFill="1" applyBorder="1" applyAlignment="1">
      <alignment horizontal="left" vertical="top" wrapText="1"/>
    </xf>
    <xf numFmtId="1" fontId="2" fillId="0" borderId="0" xfId="1" applyNumberFormat="1" applyFont="1" applyFill="1" applyBorder="1" applyAlignment="1">
      <alignment horizontal="center" vertical="top" wrapText="1"/>
    </xf>
    <xf numFmtId="1" fontId="2" fillId="0" borderId="0" xfId="1" applyNumberFormat="1" applyFont="1" applyFill="1" applyBorder="1" applyAlignment="1">
      <alignment horizontal="right" vertical="top" wrapText="1"/>
    </xf>
    <xf numFmtId="49" fontId="2" fillId="0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2" fontId="2" fillId="0" borderId="0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Border="1" applyAlignment="1">
      <alignment horizontal="center" vertical="top" wrapText="1"/>
    </xf>
    <xf numFmtId="1" fontId="6" fillId="0" borderId="0" xfId="1" applyNumberFormat="1" applyFont="1" applyFill="1" applyBorder="1" applyAlignment="1">
      <alignment horizontal="left" vertical="top" wrapText="1"/>
    </xf>
    <xf numFmtId="49" fontId="5" fillId="0" borderId="0" xfId="1" applyNumberFormat="1" applyFont="1" applyFill="1" applyBorder="1" applyAlignment="1">
      <alignment horizontal="center" vertical="top" wrapText="1"/>
    </xf>
    <xf numFmtId="164" fontId="5" fillId="0" borderId="0" xfId="1" applyNumberFormat="1" applyFont="1" applyFill="1" applyBorder="1" applyAlignment="1">
      <alignment horizontal="center" vertical="top" wrapText="1"/>
    </xf>
    <xf numFmtId="2" fontId="5" fillId="0" borderId="0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2" fontId="3" fillId="2" borderId="0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horizontal="center" vertical="top" wrapText="1"/>
    </xf>
    <xf numFmtId="49" fontId="3" fillId="2" borderId="0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2" fontId="3" fillId="2" borderId="1" xfId="1" applyNumberFormat="1" applyFont="1" applyFill="1" applyBorder="1" applyAlignment="1">
      <alignment horizontal="center" vertical="top" wrapText="1"/>
    </xf>
    <xf numFmtId="1" fontId="3" fillId="2" borderId="1" xfId="1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1" fontId="2" fillId="2" borderId="1" xfId="1" applyNumberFormat="1" applyFont="1" applyFill="1" applyBorder="1" applyAlignment="1">
      <alignment horizontal="center" vertical="top" wrapText="1"/>
    </xf>
    <xf numFmtId="1" fontId="2" fillId="2" borderId="1" xfId="1" applyNumberFormat="1" applyFont="1" applyFill="1" applyBorder="1" applyAlignment="1">
      <alignment horizontal="right" vertical="top" wrapText="1"/>
    </xf>
    <xf numFmtId="49" fontId="2" fillId="2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horizontal="center" vertical="top" wrapText="1"/>
    </xf>
    <xf numFmtId="1" fontId="3" fillId="2" borderId="0" xfId="1" applyNumberFormat="1" applyFont="1" applyFill="1" applyBorder="1" applyAlignment="1">
      <alignment vertical="top" wrapText="1"/>
    </xf>
    <xf numFmtId="49" fontId="3" fillId="2" borderId="0" xfId="1" applyNumberFormat="1" applyFont="1" applyFill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vertical="top" wrapText="1"/>
    </xf>
    <xf numFmtId="49" fontId="3" fillId="0" borderId="3" xfId="1" applyNumberFormat="1" applyFont="1" applyFill="1" applyBorder="1" applyAlignment="1">
      <alignment vertical="top" wrapText="1"/>
    </xf>
    <xf numFmtId="164" fontId="3" fillId="0" borderId="6" xfId="1" applyNumberFormat="1" applyFont="1" applyFill="1" applyBorder="1" applyAlignment="1">
      <alignment horizontal="center" vertical="top" wrapText="1"/>
    </xf>
    <xf numFmtId="49" fontId="3" fillId="0" borderId="10" xfId="1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64" fontId="3" fillId="0" borderId="6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2" fontId="3" fillId="2" borderId="0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1" fontId="3" fillId="0" borderId="0" xfId="1" applyNumberFormat="1" applyFont="1" applyFill="1" applyAlignment="1">
      <alignment vertical="top" wrapText="1"/>
    </xf>
    <xf numFmtId="49" fontId="3" fillId="0" borderId="8" xfId="1" applyNumberFormat="1" applyFont="1" applyFill="1" applyBorder="1" applyAlignment="1">
      <alignment horizontal="center" vertical="top" wrapText="1"/>
    </xf>
    <xf numFmtId="49" fontId="3" fillId="0" borderId="9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1" fontId="2" fillId="0" borderId="2" xfId="1" applyNumberFormat="1" applyFont="1" applyFill="1" applyBorder="1" applyAlignment="1">
      <alignment horizontal="center" vertical="top" wrapText="1"/>
    </xf>
    <xf numFmtId="164" fontId="3" fillId="0" borderId="6" xfId="1" applyNumberFormat="1" applyFont="1" applyFill="1" applyBorder="1" applyAlignment="1">
      <alignment horizontal="center" vertical="top" wrapText="1"/>
    </xf>
    <xf numFmtId="49" fontId="3" fillId="0" borderId="10" xfId="1" applyNumberFormat="1" applyFont="1" applyFill="1" applyBorder="1" applyAlignment="1">
      <alignment horizontal="center" vertical="top" wrapText="1"/>
    </xf>
    <xf numFmtId="1" fontId="2" fillId="0" borderId="3" xfId="1" applyNumberFormat="1" applyFont="1" applyFill="1" applyBorder="1" applyAlignment="1">
      <alignment horizontal="center" vertical="top" wrapText="1"/>
    </xf>
    <xf numFmtId="2" fontId="3" fillId="0" borderId="4" xfId="1" applyNumberFormat="1" applyFont="1" applyFill="1" applyBorder="1" applyAlignment="1">
      <alignment horizontal="center" vertical="top" wrapText="1"/>
    </xf>
    <xf numFmtId="2" fontId="3" fillId="0" borderId="5" xfId="1" applyNumberFormat="1" applyFont="1" applyFill="1" applyBorder="1" applyAlignment="1">
      <alignment horizontal="center" vertical="top" wrapText="1"/>
    </xf>
    <xf numFmtId="2" fontId="3" fillId="0" borderId="6" xfId="1" applyNumberFormat="1" applyFont="1" applyFill="1" applyBorder="1" applyAlignment="1">
      <alignment horizontal="center" vertical="top" wrapText="1"/>
    </xf>
    <xf numFmtId="1" fontId="2" fillId="0" borderId="4" xfId="1" applyNumberFormat="1" applyFont="1" applyFill="1" applyBorder="1" applyAlignment="1">
      <alignment horizontal="center" vertical="top" wrapText="1"/>
    </xf>
    <xf numFmtId="1" fontId="2" fillId="0" borderId="5" xfId="1" applyNumberFormat="1" applyFont="1" applyFill="1" applyBorder="1" applyAlignment="1">
      <alignment horizontal="center" vertical="top" wrapText="1"/>
    </xf>
    <xf numFmtId="1" fontId="2" fillId="0" borderId="6" xfId="1" applyNumberFormat="1" applyFont="1" applyFill="1" applyBorder="1" applyAlignment="1">
      <alignment horizontal="center" vertical="top" wrapText="1"/>
    </xf>
    <xf numFmtId="164" fontId="3" fillId="0" borderId="4" xfId="1" applyNumberFormat="1" applyFont="1" applyFill="1" applyBorder="1" applyAlignment="1">
      <alignment horizontal="center" vertical="top" wrapText="1"/>
    </xf>
    <xf numFmtId="164" fontId="3" fillId="0" borderId="5" xfId="1" applyNumberFormat="1" applyFont="1" applyFill="1" applyBorder="1" applyAlignment="1">
      <alignment horizontal="center" vertical="top" wrapText="1"/>
    </xf>
    <xf numFmtId="1" fontId="3" fillId="0" borderId="2" xfId="1" applyNumberFormat="1" applyFont="1" applyFill="1" applyBorder="1" applyAlignment="1">
      <alignment vertical="top" wrapText="1"/>
    </xf>
    <xf numFmtId="1" fontId="3" fillId="0" borderId="3" xfId="1" applyNumberFormat="1" applyFont="1" applyFill="1" applyBorder="1" applyAlignment="1">
      <alignment vertical="top" wrapText="1"/>
    </xf>
    <xf numFmtId="1" fontId="2" fillId="0" borderId="7" xfId="1" applyNumberFormat="1" applyFont="1" applyFill="1" applyBorder="1" applyAlignment="1">
      <alignment horizontal="center" vertical="top" wrapText="1"/>
    </xf>
    <xf numFmtId="1" fontId="3" fillId="0" borderId="7" xfId="1" applyNumberFormat="1" applyFont="1" applyFill="1" applyBorder="1" applyAlignment="1">
      <alignment horizontal="center" vertical="top" wrapText="1"/>
    </xf>
    <xf numFmtId="1" fontId="2" fillId="2" borderId="4" xfId="1" applyNumberFormat="1" applyFont="1" applyFill="1" applyBorder="1" applyAlignment="1">
      <alignment horizontal="center" vertical="top" wrapText="1"/>
    </xf>
    <xf numFmtId="1" fontId="2" fillId="2" borderId="5" xfId="1" applyNumberFormat="1" applyFont="1" applyFill="1" applyBorder="1" applyAlignment="1">
      <alignment horizontal="center" vertical="top" wrapText="1"/>
    </xf>
    <xf numFmtId="1" fontId="2" fillId="2" borderId="6" xfId="1" applyNumberFormat="1" applyFont="1" applyFill="1" applyBorder="1" applyAlignment="1">
      <alignment horizontal="center" vertical="top" wrapText="1"/>
    </xf>
    <xf numFmtId="1" fontId="3" fillId="2" borderId="2" xfId="1" applyNumberFormat="1" applyFont="1" applyFill="1" applyBorder="1" applyAlignment="1">
      <alignment horizontal="center" vertical="top" wrapText="1"/>
    </xf>
    <xf numFmtId="1" fontId="3" fillId="2" borderId="3" xfId="1" applyNumberFormat="1" applyFont="1" applyFill="1" applyBorder="1" applyAlignment="1">
      <alignment horizontal="center" vertical="top" wrapText="1"/>
    </xf>
    <xf numFmtId="1" fontId="3" fillId="2" borderId="2" xfId="1" applyNumberFormat="1" applyFont="1" applyFill="1" applyBorder="1" applyAlignment="1">
      <alignment vertical="top" wrapText="1"/>
    </xf>
    <xf numFmtId="1" fontId="3" fillId="2" borderId="3" xfId="1" applyNumberFormat="1" applyFont="1" applyFill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center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2" fontId="3" fillId="2" borderId="4" xfId="1" applyNumberFormat="1" applyFont="1" applyFill="1" applyBorder="1" applyAlignment="1">
      <alignment horizontal="center" vertical="top" wrapText="1"/>
    </xf>
    <xf numFmtId="2" fontId="3" fillId="2" borderId="5" xfId="1" applyNumberFormat="1" applyFont="1" applyFill="1" applyBorder="1" applyAlignment="1">
      <alignment horizontal="center" vertical="top" wrapText="1"/>
    </xf>
    <xf numFmtId="2" fontId="3" fillId="2" borderId="6" xfId="1" applyNumberFormat="1" applyFont="1" applyFill="1" applyBorder="1" applyAlignment="1">
      <alignment horizontal="center" vertical="top" wrapText="1"/>
    </xf>
    <xf numFmtId="1" fontId="3" fillId="0" borderId="2" xfId="1" applyNumberFormat="1" applyFont="1" applyFill="1" applyBorder="1" applyAlignment="1">
      <alignment horizontal="center" vertical="top" wrapText="1"/>
    </xf>
    <xf numFmtId="1" fontId="3" fillId="0" borderId="3" xfId="1" applyNumberFormat="1" applyFont="1" applyFill="1" applyBorder="1" applyAlignment="1">
      <alignment horizontal="center" vertical="top" wrapText="1"/>
    </xf>
    <xf numFmtId="1" fontId="2" fillId="0" borderId="2" xfId="1" applyNumberFormat="1" applyFont="1" applyFill="1" applyBorder="1" applyAlignment="1">
      <alignment vertical="top" wrapText="1"/>
    </xf>
    <xf numFmtId="1" fontId="2" fillId="0" borderId="3" xfId="1" applyNumberFormat="1" applyFont="1" applyFill="1" applyBorder="1" applyAlignment="1">
      <alignment vertical="top" wrapText="1"/>
    </xf>
    <xf numFmtId="1" fontId="2" fillId="0" borderId="0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2" fontId="3" fillId="2" borderId="0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3"/>
  <sheetViews>
    <sheetView tabSelected="1" workbookViewId="0">
      <selection activeCell="A6" sqref="A1:A1048576"/>
    </sheetView>
  </sheetViews>
  <sheetFormatPr defaultColWidth="9.109375" defaultRowHeight="13.8" x14ac:dyDescent="0.25"/>
  <cols>
    <col min="1" max="1" width="5.33203125" style="1" customWidth="1"/>
    <col min="2" max="2" width="20.109375" style="1" customWidth="1"/>
    <col min="3" max="4" width="5.88671875" style="1" customWidth="1"/>
    <col min="5" max="5" width="6.109375" style="1" customWidth="1"/>
    <col min="6" max="6" width="6.44140625" style="1" customWidth="1"/>
    <col min="7" max="7" width="7" style="1" customWidth="1"/>
    <col min="8" max="8" width="7.109375" style="1" customWidth="1"/>
    <col min="9" max="9" width="5.44140625" style="1" customWidth="1"/>
    <col min="10" max="10" width="6.109375" style="1" customWidth="1"/>
    <col min="11" max="11" width="5.5546875" style="1" customWidth="1"/>
    <col min="12" max="12" width="5.33203125" style="1" customWidth="1"/>
    <col min="13" max="13" width="7.109375" style="1" customWidth="1"/>
    <col min="14" max="14" width="6.5546875" style="1" customWidth="1"/>
    <col min="15" max="15" width="6.33203125" style="1" customWidth="1"/>
    <col min="16" max="16" width="5.6640625" style="1" customWidth="1"/>
    <col min="17" max="16384" width="9.109375" style="1"/>
  </cols>
  <sheetData>
    <row r="1" spans="1:16" x14ac:dyDescent="0.25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x14ac:dyDescent="0.25">
      <c r="A2" s="83" t="s">
        <v>116</v>
      </c>
      <c r="B2" s="83"/>
      <c r="C2" s="90"/>
      <c r="D2" s="90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26.25" customHeight="1" x14ac:dyDescent="0.25">
      <c r="A3" s="84" t="s">
        <v>1</v>
      </c>
      <c r="B3" s="85" t="s">
        <v>2</v>
      </c>
      <c r="C3" s="92" t="s">
        <v>3</v>
      </c>
      <c r="D3" s="92"/>
      <c r="E3" s="91" t="s">
        <v>4</v>
      </c>
      <c r="F3" s="88"/>
      <c r="G3" s="88"/>
      <c r="H3" s="84" t="s">
        <v>5</v>
      </c>
      <c r="I3" s="89" t="s">
        <v>6</v>
      </c>
      <c r="J3" s="89"/>
      <c r="K3" s="89"/>
      <c r="L3" s="89"/>
      <c r="M3" s="89" t="s">
        <v>7</v>
      </c>
      <c r="N3" s="89"/>
      <c r="O3" s="89"/>
      <c r="P3" s="89"/>
    </row>
    <row r="4" spans="1:16" ht="41.25" customHeight="1" x14ac:dyDescent="0.25">
      <c r="A4" s="84"/>
      <c r="B4" s="85"/>
      <c r="C4" s="60" t="s">
        <v>84</v>
      </c>
      <c r="D4" s="60" t="s">
        <v>85</v>
      </c>
      <c r="E4" s="59" t="s">
        <v>8</v>
      </c>
      <c r="F4" s="2" t="s">
        <v>9</v>
      </c>
      <c r="G4" s="2" t="s">
        <v>10</v>
      </c>
      <c r="H4" s="84"/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</row>
    <row r="5" spans="1:16" x14ac:dyDescent="0.25">
      <c r="A5" s="83" t="s">
        <v>19</v>
      </c>
      <c r="B5" s="83"/>
      <c r="C5" s="93"/>
      <c r="D5" s="9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 ht="26.4" x14ac:dyDescent="0.25">
      <c r="A6" s="4" t="s">
        <v>20</v>
      </c>
      <c r="B6" s="5" t="s">
        <v>67</v>
      </c>
      <c r="C6" s="6" t="s">
        <v>21</v>
      </c>
      <c r="D6" s="52" t="s">
        <v>21</v>
      </c>
      <c r="E6" s="2">
        <v>6.1180000000000003</v>
      </c>
      <c r="F6" s="2">
        <v>10.64</v>
      </c>
      <c r="G6" s="2">
        <v>42.293999999999997</v>
      </c>
      <c r="H6" s="4">
        <v>289.94</v>
      </c>
      <c r="I6" s="3">
        <v>0.25270000000000004</v>
      </c>
      <c r="J6" s="3">
        <v>1.1703999999999999</v>
      </c>
      <c r="K6" s="3">
        <v>5.3200000000000004E-2</v>
      </c>
      <c r="L6" s="3">
        <v>0.51870000000000005</v>
      </c>
      <c r="M6" s="3">
        <v>133.73150000000001</v>
      </c>
      <c r="N6" s="3">
        <v>117.8912</v>
      </c>
      <c r="O6" s="3">
        <v>20.2559</v>
      </c>
      <c r="P6" s="3">
        <v>0.50540000000000007</v>
      </c>
    </row>
    <row r="7" spans="1:16" ht="16.5" customHeight="1" x14ac:dyDescent="0.25">
      <c r="A7" s="4" t="s">
        <v>23</v>
      </c>
      <c r="B7" s="5" t="s">
        <v>91</v>
      </c>
      <c r="C7" s="6" t="s">
        <v>40</v>
      </c>
      <c r="D7" s="52" t="s">
        <v>40</v>
      </c>
      <c r="E7" s="2">
        <v>4.5999999999999996</v>
      </c>
      <c r="F7" s="2">
        <v>5.9</v>
      </c>
      <c r="G7" s="2">
        <v>0</v>
      </c>
      <c r="H7" s="4">
        <v>72</v>
      </c>
      <c r="I7" s="3">
        <v>0.01</v>
      </c>
      <c r="J7" s="3">
        <v>0.14000000000000001</v>
      </c>
      <c r="K7" s="3">
        <v>5.3999999999999999E-2</v>
      </c>
      <c r="L7" s="3">
        <v>0.1</v>
      </c>
      <c r="M7" s="3">
        <v>176</v>
      </c>
      <c r="N7" s="3">
        <v>100</v>
      </c>
      <c r="O7" s="3">
        <v>7</v>
      </c>
      <c r="P7" s="3">
        <v>0.2</v>
      </c>
    </row>
    <row r="8" spans="1:16" x14ac:dyDescent="0.25">
      <c r="A8" s="4" t="s">
        <v>23</v>
      </c>
      <c r="B8" s="5" t="s">
        <v>24</v>
      </c>
      <c r="C8" s="6" t="s">
        <v>25</v>
      </c>
      <c r="D8" s="52" t="s">
        <v>25</v>
      </c>
      <c r="E8" s="2">
        <v>3.2</v>
      </c>
      <c r="F8" s="2">
        <v>0.4</v>
      </c>
      <c r="G8" s="2">
        <v>19.399999999999999</v>
      </c>
      <c r="H8" s="4">
        <v>94</v>
      </c>
      <c r="I8" s="3">
        <v>0.04</v>
      </c>
      <c r="J8" s="3">
        <v>0</v>
      </c>
      <c r="K8" s="3">
        <v>0</v>
      </c>
      <c r="L8" s="3">
        <v>0.52</v>
      </c>
      <c r="M8" s="3">
        <v>9.1999999999999993</v>
      </c>
      <c r="N8" s="3">
        <v>34.799999999999997</v>
      </c>
      <c r="O8" s="3">
        <v>13.2</v>
      </c>
      <c r="P8" s="3">
        <v>0.44</v>
      </c>
    </row>
    <row r="9" spans="1:16" ht="26.4" x14ac:dyDescent="0.25">
      <c r="A9" s="4">
        <v>377</v>
      </c>
      <c r="B9" s="5" t="s">
        <v>65</v>
      </c>
      <c r="C9" s="6" t="s">
        <v>29</v>
      </c>
      <c r="D9" s="52" t="s">
        <v>29</v>
      </c>
      <c r="E9" s="2">
        <v>0.1</v>
      </c>
      <c r="F9" s="2">
        <v>0</v>
      </c>
      <c r="G9" s="2">
        <v>15.2</v>
      </c>
      <c r="H9" s="4">
        <v>62</v>
      </c>
      <c r="I9" s="3">
        <v>0</v>
      </c>
      <c r="J9" s="3">
        <v>2.83</v>
      </c>
      <c r="K9" s="3">
        <v>0</v>
      </c>
      <c r="L9" s="3">
        <v>0.01</v>
      </c>
      <c r="M9" s="3">
        <v>14.2</v>
      </c>
      <c r="N9" s="3">
        <v>4.4000000000000004</v>
      </c>
      <c r="O9" s="3">
        <v>2.4</v>
      </c>
      <c r="P9" s="3">
        <v>0.36</v>
      </c>
    </row>
    <row r="10" spans="1:16" x14ac:dyDescent="0.25">
      <c r="A10" s="7"/>
      <c r="B10" s="8" t="s">
        <v>30</v>
      </c>
      <c r="C10" s="9"/>
      <c r="D10" s="9"/>
      <c r="E10" s="10">
        <f>SUM(E6:E9)</f>
        <v>14.017999999999999</v>
      </c>
      <c r="F10" s="10">
        <f>SUM(F6:F9)</f>
        <v>16.939999999999998</v>
      </c>
      <c r="G10" s="10">
        <f>SUM(G6:G9)</f>
        <v>76.893999999999991</v>
      </c>
      <c r="H10" s="10">
        <v>628</v>
      </c>
      <c r="I10" s="10">
        <f t="shared" ref="I10:P10" si="0">SUM(I6:I9)</f>
        <v>0.30270000000000002</v>
      </c>
      <c r="J10" s="10">
        <f t="shared" si="0"/>
        <v>4.1403999999999996</v>
      </c>
      <c r="K10" s="10">
        <f t="shared" si="0"/>
        <v>0.1072</v>
      </c>
      <c r="L10" s="10">
        <f t="shared" si="0"/>
        <v>1.1487000000000001</v>
      </c>
      <c r="M10" s="10">
        <f t="shared" si="0"/>
        <v>333.13149999999996</v>
      </c>
      <c r="N10" s="10">
        <f t="shared" si="0"/>
        <v>257.09119999999996</v>
      </c>
      <c r="O10" s="10">
        <f t="shared" si="0"/>
        <v>42.855899999999998</v>
      </c>
      <c r="P10" s="10">
        <f t="shared" si="0"/>
        <v>1.5053999999999998</v>
      </c>
    </row>
    <row r="11" spans="1:16" x14ac:dyDescent="0.25">
      <c r="A11" s="83" t="s">
        <v>31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 x14ac:dyDescent="0.25">
      <c r="A12" s="78">
        <v>2</v>
      </c>
      <c r="B12" s="5" t="s">
        <v>117</v>
      </c>
      <c r="C12" s="52" t="s">
        <v>59</v>
      </c>
      <c r="D12" s="52" t="s">
        <v>118</v>
      </c>
      <c r="E12" s="80">
        <v>1.2</v>
      </c>
      <c r="F12" s="80">
        <v>5.0999999999999996</v>
      </c>
      <c r="G12" s="80">
        <v>5.5</v>
      </c>
      <c r="H12" s="80">
        <v>7.3</v>
      </c>
      <c r="I12" s="80">
        <v>0.03</v>
      </c>
      <c r="J12" s="80">
        <v>13</v>
      </c>
      <c r="K12" s="80">
        <v>0</v>
      </c>
      <c r="L12" s="80">
        <v>2.4</v>
      </c>
      <c r="M12" s="80">
        <v>34</v>
      </c>
      <c r="N12" s="80">
        <v>30</v>
      </c>
      <c r="O12" s="80">
        <v>18</v>
      </c>
      <c r="P12" s="80">
        <v>0.93</v>
      </c>
    </row>
    <row r="13" spans="1:16" ht="26.4" x14ac:dyDescent="0.25">
      <c r="A13" s="4" t="s">
        <v>32</v>
      </c>
      <c r="B13" s="5" t="s">
        <v>33</v>
      </c>
      <c r="C13" s="6" t="s">
        <v>34</v>
      </c>
      <c r="D13" s="52" t="s">
        <v>34</v>
      </c>
      <c r="E13" s="2">
        <v>5.5</v>
      </c>
      <c r="F13" s="2">
        <v>5.3</v>
      </c>
      <c r="G13" s="2">
        <v>16.5</v>
      </c>
      <c r="H13" s="4">
        <v>168</v>
      </c>
      <c r="I13" s="3">
        <v>0.30000000000000004</v>
      </c>
      <c r="J13" s="3">
        <v>5.83</v>
      </c>
      <c r="K13" s="3">
        <v>0</v>
      </c>
      <c r="L13" s="3">
        <v>2.4300000000000002</v>
      </c>
      <c r="M13" s="3">
        <v>42.68</v>
      </c>
      <c r="N13" s="3">
        <v>88.1</v>
      </c>
      <c r="O13" s="3">
        <v>35.58</v>
      </c>
      <c r="P13" s="3">
        <v>2.0499999999999998</v>
      </c>
    </row>
    <row r="14" spans="1:16" x14ac:dyDescent="0.25">
      <c r="A14" s="4">
        <v>2212</v>
      </c>
      <c r="B14" s="5" t="s">
        <v>35</v>
      </c>
      <c r="C14" s="6" t="s">
        <v>38</v>
      </c>
      <c r="D14" s="52" t="s">
        <v>38</v>
      </c>
      <c r="E14" s="2">
        <v>21.125</v>
      </c>
      <c r="F14" s="2">
        <v>13</v>
      </c>
      <c r="G14" s="2">
        <v>44.5</v>
      </c>
      <c r="H14" s="4">
        <v>381.25</v>
      </c>
      <c r="I14" s="3">
        <v>0.22500000000000001</v>
      </c>
      <c r="J14" s="3">
        <v>5.65</v>
      </c>
      <c r="K14" s="3">
        <v>1.8250000000000002E-2</v>
      </c>
      <c r="L14" s="3">
        <v>0.46250000000000002</v>
      </c>
      <c r="M14" s="3">
        <v>43.45</v>
      </c>
      <c r="N14" s="3">
        <v>164.375</v>
      </c>
      <c r="O14" s="3">
        <v>50.662500000000001</v>
      </c>
      <c r="P14" s="3">
        <v>1.85</v>
      </c>
    </row>
    <row r="15" spans="1:16" ht="26.4" x14ac:dyDescent="0.25">
      <c r="A15" s="4" t="s">
        <v>23</v>
      </c>
      <c r="B15" s="5" t="s">
        <v>36</v>
      </c>
      <c r="C15" s="6" t="s">
        <v>54</v>
      </c>
      <c r="D15" s="52" t="s">
        <v>54</v>
      </c>
      <c r="E15" s="2">
        <v>1.6</v>
      </c>
      <c r="F15" s="2">
        <v>0.2</v>
      </c>
      <c r="G15" s="2">
        <v>9.6999999999999993</v>
      </c>
      <c r="H15" s="4">
        <v>47</v>
      </c>
      <c r="I15" s="3">
        <v>0.02</v>
      </c>
      <c r="J15" s="3">
        <v>0</v>
      </c>
      <c r="K15" s="3">
        <v>0</v>
      </c>
      <c r="L15" s="3">
        <v>0.26</v>
      </c>
      <c r="M15" s="3">
        <v>4.5999999999999996</v>
      </c>
      <c r="N15" s="3">
        <v>17.399999999999999</v>
      </c>
      <c r="O15" s="3">
        <v>6.6</v>
      </c>
      <c r="P15" s="3">
        <v>0.22</v>
      </c>
    </row>
    <row r="16" spans="1:16" ht="27.75" customHeight="1" x14ac:dyDescent="0.25">
      <c r="A16" s="4" t="s">
        <v>23</v>
      </c>
      <c r="B16" s="5" t="s">
        <v>37</v>
      </c>
      <c r="C16" s="6" t="s">
        <v>59</v>
      </c>
      <c r="D16" s="52" t="s">
        <v>59</v>
      </c>
      <c r="E16" s="2">
        <v>2.2000000000000002</v>
      </c>
      <c r="F16" s="2">
        <v>0.4</v>
      </c>
      <c r="G16" s="2">
        <v>19.8</v>
      </c>
      <c r="H16" s="4">
        <v>92</v>
      </c>
      <c r="I16" s="3">
        <v>0.04</v>
      </c>
      <c r="J16" s="3">
        <v>0</v>
      </c>
      <c r="K16" s="3">
        <v>0</v>
      </c>
      <c r="L16" s="3">
        <v>0.36</v>
      </c>
      <c r="M16" s="3">
        <v>9.1999999999999993</v>
      </c>
      <c r="N16" s="3">
        <v>42.4</v>
      </c>
      <c r="O16" s="3">
        <v>10</v>
      </c>
      <c r="P16" s="3">
        <v>1.24</v>
      </c>
    </row>
    <row r="17" spans="1:16" x14ac:dyDescent="0.25">
      <c r="A17" s="4">
        <v>348</v>
      </c>
      <c r="B17" s="5" t="s">
        <v>92</v>
      </c>
      <c r="C17" s="6" t="s">
        <v>38</v>
      </c>
      <c r="D17" s="52" t="s">
        <v>38</v>
      </c>
      <c r="E17" s="2">
        <v>0.1</v>
      </c>
      <c r="F17" s="2">
        <v>0</v>
      </c>
      <c r="G17" s="2">
        <v>15.2</v>
      </c>
      <c r="H17" s="4">
        <v>62</v>
      </c>
      <c r="I17" s="3">
        <v>0</v>
      </c>
      <c r="J17" s="3">
        <v>2.83</v>
      </c>
      <c r="K17" s="3">
        <v>0</v>
      </c>
      <c r="L17" s="3">
        <v>0.01</v>
      </c>
      <c r="M17" s="3">
        <v>14.2</v>
      </c>
      <c r="N17" s="3">
        <v>4.4000000000000004</v>
      </c>
      <c r="O17" s="3">
        <v>2.4</v>
      </c>
      <c r="P17" s="3">
        <v>0.36</v>
      </c>
    </row>
    <row r="18" spans="1:16" x14ac:dyDescent="0.25">
      <c r="A18" s="4"/>
      <c r="B18" s="8" t="s">
        <v>39</v>
      </c>
      <c r="C18" s="9"/>
      <c r="D18" s="9"/>
      <c r="E18" s="10">
        <f t="shared" ref="E18:P18" si="1">SUM(E13:E17)</f>
        <v>30.525000000000002</v>
      </c>
      <c r="F18" s="10">
        <f t="shared" si="1"/>
        <v>18.899999999999999</v>
      </c>
      <c r="G18" s="10">
        <f t="shared" si="1"/>
        <v>105.7</v>
      </c>
      <c r="H18" s="10">
        <f t="shared" si="1"/>
        <v>750.25</v>
      </c>
      <c r="I18" s="10">
        <f t="shared" si="1"/>
        <v>0.58500000000000008</v>
      </c>
      <c r="J18" s="10">
        <f t="shared" si="1"/>
        <v>14.31</v>
      </c>
      <c r="K18" s="10">
        <f t="shared" si="1"/>
        <v>1.8250000000000002E-2</v>
      </c>
      <c r="L18" s="10">
        <f t="shared" si="1"/>
        <v>3.5224999999999995</v>
      </c>
      <c r="M18" s="10">
        <f t="shared" si="1"/>
        <v>114.13</v>
      </c>
      <c r="N18" s="10">
        <f t="shared" si="1"/>
        <v>316.67499999999995</v>
      </c>
      <c r="O18" s="10">
        <f t="shared" si="1"/>
        <v>105.24250000000001</v>
      </c>
      <c r="P18" s="10">
        <f t="shared" si="1"/>
        <v>5.7200000000000006</v>
      </c>
    </row>
    <row r="19" spans="1:16" x14ac:dyDescent="0.25">
      <c r="A19" s="4"/>
      <c r="B19" s="8" t="s">
        <v>41</v>
      </c>
      <c r="C19" s="6"/>
      <c r="D19" s="52"/>
      <c r="E19" s="10">
        <f t="shared" ref="E19:P19" si="2">E10+E18</f>
        <v>44.542999999999999</v>
      </c>
      <c r="F19" s="10">
        <f t="shared" si="2"/>
        <v>35.839999999999996</v>
      </c>
      <c r="G19" s="10">
        <f t="shared" si="2"/>
        <v>182.59399999999999</v>
      </c>
      <c r="H19" s="10">
        <f t="shared" si="2"/>
        <v>1378.25</v>
      </c>
      <c r="I19" s="10">
        <f t="shared" si="2"/>
        <v>0.88770000000000016</v>
      </c>
      <c r="J19" s="10">
        <f t="shared" si="2"/>
        <v>18.450400000000002</v>
      </c>
      <c r="K19" s="10">
        <f t="shared" si="2"/>
        <v>0.12545000000000001</v>
      </c>
      <c r="L19" s="10">
        <f t="shared" si="2"/>
        <v>4.6711999999999998</v>
      </c>
      <c r="M19" s="10">
        <f t="shared" si="2"/>
        <v>447.26149999999996</v>
      </c>
      <c r="N19" s="10">
        <f t="shared" si="2"/>
        <v>573.76619999999991</v>
      </c>
      <c r="O19" s="10">
        <f t="shared" si="2"/>
        <v>148.0984</v>
      </c>
      <c r="P19" s="10">
        <f t="shared" si="2"/>
        <v>7.2254000000000005</v>
      </c>
    </row>
    <row r="20" spans="1:16" x14ac:dyDescent="0.25">
      <c r="A20" s="83" t="s">
        <v>102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15" customHeight="1" x14ac:dyDescent="0.25">
      <c r="A21" s="84" t="s">
        <v>1</v>
      </c>
      <c r="B21" s="85" t="s">
        <v>2</v>
      </c>
      <c r="C21" s="86" t="s">
        <v>3</v>
      </c>
      <c r="D21" s="87"/>
      <c r="E21" s="88" t="s">
        <v>4</v>
      </c>
      <c r="F21" s="88"/>
      <c r="G21" s="88"/>
      <c r="H21" s="84" t="s">
        <v>5</v>
      </c>
      <c r="I21" s="89" t="s">
        <v>6</v>
      </c>
      <c r="J21" s="89"/>
      <c r="K21" s="89"/>
      <c r="L21" s="89"/>
      <c r="M21" s="89" t="s">
        <v>7</v>
      </c>
      <c r="N21" s="89"/>
      <c r="O21" s="89"/>
      <c r="P21" s="89"/>
    </row>
    <row r="22" spans="1:16" ht="40.5" customHeight="1" x14ac:dyDescent="0.25">
      <c r="A22" s="84"/>
      <c r="B22" s="85"/>
      <c r="C22" s="57" t="s">
        <v>84</v>
      </c>
      <c r="D22" s="58" t="s">
        <v>85</v>
      </c>
      <c r="E22" s="2" t="s">
        <v>8</v>
      </c>
      <c r="F22" s="2" t="s">
        <v>9</v>
      </c>
      <c r="G22" s="2" t="s">
        <v>10</v>
      </c>
      <c r="H22" s="84"/>
      <c r="I22" s="3" t="s">
        <v>11</v>
      </c>
      <c r="J22" s="3" t="s">
        <v>12</v>
      </c>
      <c r="K22" s="3" t="s">
        <v>13</v>
      </c>
      <c r="L22" s="3" t="s">
        <v>14</v>
      </c>
      <c r="M22" s="3" t="s">
        <v>15</v>
      </c>
      <c r="N22" s="3" t="s">
        <v>16</v>
      </c>
      <c r="O22" s="3" t="s">
        <v>17</v>
      </c>
      <c r="P22" s="3" t="s">
        <v>18</v>
      </c>
    </row>
    <row r="23" spans="1:16" x14ac:dyDescent="0.25">
      <c r="A23" s="83" t="s">
        <v>19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ht="30.75" customHeight="1" x14ac:dyDescent="0.25">
      <c r="A24" s="4">
        <v>176</v>
      </c>
      <c r="B24" s="5" t="s">
        <v>64</v>
      </c>
      <c r="C24" s="4" t="s">
        <v>21</v>
      </c>
      <c r="D24" s="51" t="s">
        <v>21</v>
      </c>
      <c r="E24" s="2">
        <v>7.6</v>
      </c>
      <c r="F24" s="2">
        <v>14.8</v>
      </c>
      <c r="G24" s="2">
        <v>44.6</v>
      </c>
      <c r="H24" s="4">
        <v>343</v>
      </c>
      <c r="I24" s="3">
        <v>0.31</v>
      </c>
      <c r="J24" s="3">
        <v>1.1399999999999999</v>
      </c>
      <c r="K24" s="3">
        <v>7.0000000000000007E-2</v>
      </c>
      <c r="L24" s="3">
        <v>0.33</v>
      </c>
      <c r="M24" s="3">
        <v>114.19</v>
      </c>
      <c r="N24" s="3">
        <v>187.36</v>
      </c>
      <c r="O24" s="3">
        <v>59.72</v>
      </c>
      <c r="P24" s="3">
        <v>1.58</v>
      </c>
    </row>
    <row r="25" spans="1:16" x14ac:dyDescent="0.25">
      <c r="A25" s="62" t="s">
        <v>23</v>
      </c>
      <c r="B25" s="5" t="s">
        <v>91</v>
      </c>
      <c r="C25" s="52" t="s">
        <v>40</v>
      </c>
      <c r="D25" s="52" t="s">
        <v>40</v>
      </c>
      <c r="E25" s="63">
        <v>0.4</v>
      </c>
      <c r="F25" s="63">
        <v>0.4</v>
      </c>
      <c r="G25" s="63">
        <v>9.8000000000000007</v>
      </c>
      <c r="H25" s="62">
        <v>44</v>
      </c>
      <c r="I25" s="64">
        <v>0.03</v>
      </c>
      <c r="J25" s="64">
        <v>7</v>
      </c>
      <c r="K25" s="64">
        <v>0</v>
      </c>
      <c r="L25" s="64">
        <v>0.2</v>
      </c>
      <c r="M25" s="64">
        <v>16.100000000000001</v>
      </c>
      <c r="N25" s="64">
        <v>11</v>
      </c>
      <c r="O25" s="64">
        <v>9</v>
      </c>
      <c r="P25" s="64">
        <v>2.21</v>
      </c>
    </row>
    <row r="26" spans="1:16" x14ac:dyDescent="0.25">
      <c r="A26" s="4" t="s">
        <v>23</v>
      </c>
      <c r="B26" s="5" t="s">
        <v>24</v>
      </c>
      <c r="C26" s="4" t="s">
        <v>81</v>
      </c>
      <c r="D26" s="51" t="s">
        <v>81</v>
      </c>
      <c r="E26" s="2">
        <v>1.6</v>
      </c>
      <c r="F26" s="2">
        <v>0.2</v>
      </c>
      <c r="G26" s="2">
        <v>9.6999999999999993</v>
      </c>
      <c r="H26" s="4">
        <v>47</v>
      </c>
      <c r="I26" s="3">
        <v>0.02</v>
      </c>
      <c r="J26" s="3">
        <v>0</v>
      </c>
      <c r="K26" s="3">
        <v>0</v>
      </c>
      <c r="L26" s="3">
        <v>0.26</v>
      </c>
      <c r="M26" s="3">
        <v>4.5999999999999996</v>
      </c>
      <c r="N26" s="3">
        <v>17.399999999999999</v>
      </c>
      <c r="O26" s="3">
        <v>6.6</v>
      </c>
      <c r="P26" s="3">
        <v>0.22</v>
      </c>
    </row>
    <row r="27" spans="1:16" ht="30.75" customHeight="1" x14ac:dyDescent="0.25">
      <c r="A27" s="4">
        <v>379</v>
      </c>
      <c r="B27" s="5" t="s">
        <v>68</v>
      </c>
      <c r="C27" s="6" t="s">
        <v>29</v>
      </c>
      <c r="D27" s="52" t="s">
        <v>29</v>
      </c>
      <c r="E27" s="2">
        <v>0.1</v>
      </c>
      <c r="F27" s="2">
        <v>0</v>
      </c>
      <c r="G27" s="2">
        <v>15.2</v>
      </c>
      <c r="H27" s="4">
        <v>82</v>
      </c>
      <c r="I27" s="3">
        <v>0</v>
      </c>
      <c r="J27" s="3">
        <v>2.83</v>
      </c>
      <c r="K27" s="3">
        <v>0</v>
      </c>
      <c r="L27" s="3">
        <v>0.01</v>
      </c>
      <c r="M27" s="3">
        <v>14.2</v>
      </c>
      <c r="N27" s="3">
        <v>4.4000000000000004</v>
      </c>
      <c r="O27" s="3">
        <v>2.4</v>
      </c>
      <c r="P27" s="3">
        <v>0.36</v>
      </c>
    </row>
    <row r="28" spans="1:16" x14ac:dyDescent="0.25">
      <c r="A28" s="7"/>
      <c r="B28" s="8" t="s">
        <v>30</v>
      </c>
      <c r="C28" s="9"/>
      <c r="D28" s="9"/>
      <c r="E28" s="10">
        <f>E24+E26+E27+E25</f>
        <v>9.6999999999999993</v>
      </c>
      <c r="F28" s="10">
        <f>F24+F26+F27+F25</f>
        <v>15.4</v>
      </c>
      <c r="G28" s="10">
        <f t="shared" ref="G28:P28" si="3">G24+G26+G27+G25</f>
        <v>79.3</v>
      </c>
      <c r="H28" s="10">
        <f t="shared" si="3"/>
        <v>516</v>
      </c>
      <c r="I28" s="10">
        <f t="shared" si="3"/>
        <v>0.36</v>
      </c>
      <c r="J28" s="10">
        <f t="shared" si="3"/>
        <v>10.969999999999999</v>
      </c>
      <c r="K28" s="10">
        <f t="shared" si="3"/>
        <v>7.0000000000000007E-2</v>
      </c>
      <c r="L28" s="10">
        <f t="shared" si="3"/>
        <v>0.8</v>
      </c>
      <c r="M28" s="10">
        <f t="shared" si="3"/>
        <v>149.08999999999997</v>
      </c>
      <c r="N28" s="10">
        <f t="shared" si="3"/>
        <v>220.16000000000003</v>
      </c>
      <c r="O28" s="10">
        <f t="shared" si="3"/>
        <v>77.72</v>
      </c>
      <c r="P28" s="10">
        <f t="shared" si="3"/>
        <v>4.37</v>
      </c>
    </row>
    <row r="29" spans="1:16" x14ac:dyDescent="0.25">
      <c r="A29" s="83" t="s">
        <v>31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1:16" ht="26.4" x14ac:dyDescent="0.25">
      <c r="A30" s="78">
        <v>1</v>
      </c>
      <c r="B30" s="5" t="s">
        <v>119</v>
      </c>
      <c r="C30" s="52" t="s">
        <v>59</v>
      </c>
      <c r="D30" s="52" t="s">
        <v>118</v>
      </c>
      <c r="E30" s="80">
        <v>1.45</v>
      </c>
      <c r="F30" s="80">
        <v>6</v>
      </c>
      <c r="G30" s="80">
        <v>8.4</v>
      </c>
      <c r="H30" s="80">
        <v>94</v>
      </c>
      <c r="I30" s="80">
        <v>0.02</v>
      </c>
      <c r="J30" s="80">
        <v>17</v>
      </c>
      <c r="K30" s="80">
        <v>0</v>
      </c>
      <c r="L30" s="80">
        <v>2.8</v>
      </c>
      <c r="M30" s="80">
        <v>40</v>
      </c>
      <c r="N30" s="80">
        <v>28</v>
      </c>
      <c r="O30" s="80">
        <v>16</v>
      </c>
      <c r="P30" s="80">
        <v>0.53</v>
      </c>
    </row>
    <row r="31" spans="1:16" ht="26.4" x14ac:dyDescent="0.25">
      <c r="A31" s="42">
        <v>7</v>
      </c>
      <c r="B31" s="5" t="s">
        <v>42</v>
      </c>
      <c r="C31" s="6" t="s">
        <v>34</v>
      </c>
      <c r="D31" s="52" t="s">
        <v>34</v>
      </c>
      <c r="E31" s="2">
        <v>6.8</v>
      </c>
      <c r="F31" s="2">
        <v>7</v>
      </c>
      <c r="G31" s="2">
        <v>12</v>
      </c>
      <c r="H31" s="4">
        <v>145</v>
      </c>
      <c r="I31" s="3">
        <v>0.2</v>
      </c>
      <c r="J31" s="3">
        <v>8.93</v>
      </c>
      <c r="K31" s="3">
        <v>0.03</v>
      </c>
      <c r="L31" s="3">
        <v>2.38</v>
      </c>
      <c r="M31" s="3">
        <v>43.15</v>
      </c>
      <c r="N31" s="3">
        <v>141.38</v>
      </c>
      <c r="O31" s="3">
        <v>29.28</v>
      </c>
      <c r="P31" s="3">
        <v>1.41</v>
      </c>
    </row>
    <row r="32" spans="1:16" x14ac:dyDescent="0.25">
      <c r="A32" s="4">
        <v>1223</v>
      </c>
      <c r="B32" s="12" t="s">
        <v>93</v>
      </c>
      <c r="C32" s="6" t="s">
        <v>40</v>
      </c>
      <c r="D32" s="52" t="s">
        <v>40</v>
      </c>
      <c r="E32" s="2">
        <v>7.3</v>
      </c>
      <c r="F32" s="2">
        <v>5.5</v>
      </c>
      <c r="G32" s="2">
        <v>6.2</v>
      </c>
      <c r="H32" s="4">
        <v>114</v>
      </c>
      <c r="I32" s="3">
        <v>0.08</v>
      </c>
      <c r="J32" s="3">
        <v>2.06</v>
      </c>
      <c r="K32" s="3">
        <v>1.8000000000000002E-2</v>
      </c>
      <c r="L32" s="3">
        <v>2.93</v>
      </c>
      <c r="M32" s="3">
        <v>42.68</v>
      </c>
      <c r="N32" s="3">
        <v>115.71</v>
      </c>
      <c r="O32" s="3">
        <v>20.97</v>
      </c>
      <c r="P32" s="3">
        <v>1.59</v>
      </c>
    </row>
    <row r="33" spans="1:32" ht="29.25" customHeight="1" x14ac:dyDescent="0.25">
      <c r="A33" s="42">
        <v>219</v>
      </c>
      <c r="B33" s="18" t="s">
        <v>70</v>
      </c>
      <c r="C33" s="43" t="s">
        <v>47</v>
      </c>
      <c r="D33" s="43" t="s">
        <v>47</v>
      </c>
      <c r="E33" s="40">
        <v>4.4400000000000004</v>
      </c>
      <c r="F33" s="40">
        <v>6.48</v>
      </c>
      <c r="G33" s="40">
        <v>44.04</v>
      </c>
      <c r="H33" s="42">
        <v>282</v>
      </c>
      <c r="I33" s="41">
        <v>5.3999999999999999E-2</v>
      </c>
      <c r="J33" s="41">
        <v>0</v>
      </c>
      <c r="K33" s="41">
        <v>0</v>
      </c>
      <c r="L33" s="41">
        <v>0.33600000000000002</v>
      </c>
      <c r="M33" s="41">
        <v>1.6440000000000001</v>
      </c>
      <c r="N33" s="41">
        <v>73.14</v>
      </c>
      <c r="O33" s="41">
        <v>19.596</v>
      </c>
      <c r="P33" s="41">
        <v>0.63600000000000001</v>
      </c>
      <c r="R33" s="37"/>
      <c r="S33" s="19"/>
      <c r="T33" s="38"/>
      <c r="U33" s="35"/>
      <c r="V33" s="35"/>
      <c r="W33" s="35"/>
      <c r="X33" s="37"/>
      <c r="Y33" s="36"/>
      <c r="Z33" s="36"/>
      <c r="AA33" s="36"/>
      <c r="AB33" s="36"/>
      <c r="AC33" s="36"/>
      <c r="AD33" s="36"/>
      <c r="AE33" s="36"/>
      <c r="AF33" s="36"/>
    </row>
    <row r="34" spans="1:32" x14ac:dyDescent="0.25">
      <c r="A34" s="4" t="s">
        <v>23</v>
      </c>
      <c r="B34" s="5" t="s">
        <v>24</v>
      </c>
      <c r="C34" s="6" t="s">
        <v>25</v>
      </c>
      <c r="D34" s="52" t="s">
        <v>25</v>
      </c>
      <c r="E34" s="2">
        <v>1.6</v>
      </c>
      <c r="F34" s="2">
        <v>0.2</v>
      </c>
      <c r="G34" s="2">
        <v>9.6999999999999993</v>
      </c>
      <c r="H34" s="4">
        <v>47</v>
      </c>
      <c r="I34" s="3">
        <v>0.02</v>
      </c>
      <c r="J34" s="3">
        <v>0</v>
      </c>
      <c r="K34" s="3">
        <v>0</v>
      </c>
      <c r="L34" s="3">
        <v>0.26</v>
      </c>
      <c r="M34" s="3">
        <v>4.5999999999999996</v>
      </c>
      <c r="N34" s="3">
        <v>17.399999999999999</v>
      </c>
      <c r="O34" s="3">
        <v>6.6</v>
      </c>
      <c r="P34" s="3">
        <v>0.22</v>
      </c>
    </row>
    <row r="35" spans="1:32" ht="26.25" customHeight="1" x14ac:dyDescent="0.25">
      <c r="A35" s="4" t="s">
        <v>23</v>
      </c>
      <c r="B35" s="5" t="s">
        <v>37</v>
      </c>
      <c r="C35" s="6" t="s">
        <v>59</v>
      </c>
      <c r="D35" s="52" t="s">
        <v>59</v>
      </c>
      <c r="E35" s="2">
        <v>2.2000000000000002</v>
      </c>
      <c r="F35" s="2">
        <v>0.4</v>
      </c>
      <c r="G35" s="2">
        <v>19.8</v>
      </c>
      <c r="H35" s="4">
        <v>92</v>
      </c>
      <c r="I35" s="3">
        <v>0.04</v>
      </c>
      <c r="J35" s="3">
        <v>0</v>
      </c>
      <c r="K35" s="3">
        <v>0</v>
      </c>
      <c r="L35" s="3">
        <v>0.36</v>
      </c>
      <c r="M35" s="3">
        <v>9.1999999999999993</v>
      </c>
      <c r="N35" s="3">
        <v>42.4</v>
      </c>
      <c r="O35" s="3">
        <v>10</v>
      </c>
      <c r="P35" s="3">
        <v>1.24</v>
      </c>
    </row>
    <row r="36" spans="1:32" x14ac:dyDescent="0.25">
      <c r="A36" s="4">
        <v>348</v>
      </c>
      <c r="B36" s="5" t="s">
        <v>90</v>
      </c>
      <c r="C36" s="6" t="s">
        <v>38</v>
      </c>
      <c r="D36" s="52" t="s">
        <v>38</v>
      </c>
      <c r="E36" s="2">
        <v>0.1</v>
      </c>
      <c r="F36" s="2">
        <v>0</v>
      </c>
      <c r="G36" s="2">
        <v>15.2</v>
      </c>
      <c r="H36" s="4">
        <v>62</v>
      </c>
      <c r="I36" s="3">
        <v>0</v>
      </c>
      <c r="J36" s="3">
        <v>2.83</v>
      </c>
      <c r="K36" s="2">
        <v>0</v>
      </c>
      <c r="L36" s="3">
        <v>0.01</v>
      </c>
      <c r="M36" s="3">
        <v>14.2</v>
      </c>
      <c r="N36" s="3">
        <v>4.4000000000000004</v>
      </c>
      <c r="O36" s="3">
        <v>2.4</v>
      </c>
      <c r="P36" s="3">
        <v>0.36</v>
      </c>
    </row>
    <row r="37" spans="1:32" x14ac:dyDescent="0.25">
      <c r="A37" s="7"/>
      <c r="B37" s="8" t="s">
        <v>39</v>
      </c>
      <c r="C37" s="9"/>
      <c r="D37" s="9"/>
      <c r="E37" s="10">
        <f>E31+E32+E33+E34+E35+E36</f>
        <v>22.44</v>
      </c>
      <c r="F37" s="10">
        <f t="shared" ref="F37:M37" si="4">F31+F32+F33+F34+F35+F36</f>
        <v>19.579999999999998</v>
      </c>
      <c r="G37" s="10">
        <f t="shared" si="4"/>
        <v>106.94</v>
      </c>
      <c r="H37" s="10">
        <f t="shared" si="4"/>
        <v>742</v>
      </c>
      <c r="I37" s="10">
        <f t="shared" si="4"/>
        <v>0.39400000000000002</v>
      </c>
      <c r="J37" s="10">
        <f t="shared" si="4"/>
        <v>13.82</v>
      </c>
      <c r="K37" s="10">
        <f t="shared" si="4"/>
        <v>4.8000000000000001E-2</v>
      </c>
      <c r="L37" s="10">
        <f t="shared" si="4"/>
        <v>6.2760000000000007</v>
      </c>
      <c r="M37" s="10">
        <f t="shared" si="4"/>
        <v>115.474</v>
      </c>
      <c r="N37" s="10">
        <f t="shared" ref="N37" si="5">N31+N32+N33+N34+N35+N36</f>
        <v>394.42999999999989</v>
      </c>
      <c r="O37" s="10">
        <f t="shared" ref="O37" si="6">O31+O32+O33+O34+O35+O36</f>
        <v>88.846000000000004</v>
      </c>
      <c r="P37" s="10">
        <f t="shared" ref="P37" si="7">P31+P32+P33+P34+P35+P36</f>
        <v>5.4560000000000004</v>
      </c>
    </row>
    <row r="38" spans="1:32" x14ac:dyDescent="0.25">
      <c r="A38" s="4"/>
      <c r="B38" s="8" t="s">
        <v>41</v>
      </c>
      <c r="C38" s="6"/>
      <c r="D38" s="52"/>
      <c r="E38" s="10">
        <f>F28+E37</f>
        <v>37.840000000000003</v>
      </c>
      <c r="F38" s="10">
        <f>G28+F37</f>
        <v>98.88</v>
      </c>
      <c r="G38" s="10">
        <f t="shared" ref="G38:P38" si="8">G28+G37</f>
        <v>186.24</v>
      </c>
      <c r="H38" s="10">
        <f t="shared" si="8"/>
        <v>1258</v>
      </c>
      <c r="I38" s="10">
        <f t="shared" si="8"/>
        <v>0.754</v>
      </c>
      <c r="J38" s="10">
        <f t="shared" si="8"/>
        <v>24.79</v>
      </c>
      <c r="K38" s="10">
        <f t="shared" si="8"/>
        <v>0.11800000000000001</v>
      </c>
      <c r="L38" s="10">
        <f t="shared" si="8"/>
        <v>7.0760000000000005</v>
      </c>
      <c r="M38" s="10">
        <f t="shared" si="8"/>
        <v>264.56399999999996</v>
      </c>
      <c r="N38" s="7">
        <f t="shared" si="8"/>
        <v>614.58999999999992</v>
      </c>
      <c r="O38" s="10">
        <f t="shared" si="8"/>
        <v>166.566</v>
      </c>
      <c r="P38" s="10">
        <f t="shared" si="8"/>
        <v>9.8260000000000005</v>
      </c>
    </row>
    <row r="39" spans="1:32" x14ac:dyDescent="0.25">
      <c r="A39" s="83" t="s">
        <v>103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1:32" ht="15" customHeight="1" x14ac:dyDescent="0.25">
      <c r="A40" s="84" t="s">
        <v>113</v>
      </c>
      <c r="B40" s="85" t="s">
        <v>2</v>
      </c>
      <c r="C40" s="86" t="s">
        <v>3</v>
      </c>
      <c r="D40" s="87"/>
      <c r="E40" s="88" t="s">
        <v>4</v>
      </c>
      <c r="F40" s="88"/>
      <c r="G40" s="88"/>
      <c r="H40" s="84" t="s">
        <v>5</v>
      </c>
      <c r="I40" s="89" t="s">
        <v>6</v>
      </c>
      <c r="J40" s="89"/>
      <c r="K40" s="89"/>
      <c r="L40" s="89"/>
      <c r="M40" s="89" t="s">
        <v>7</v>
      </c>
      <c r="N40" s="89"/>
      <c r="O40" s="89"/>
      <c r="P40" s="89"/>
    </row>
    <row r="41" spans="1:32" ht="38.25" customHeight="1" x14ac:dyDescent="0.25">
      <c r="A41" s="84"/>
      <c r="B41" s="85"/>
      <c r="C41" s="57" t="s">
        <v>84</v>
      </c>
      <c r="D41" s="58" t="s">
        <v>85</v>
      </c>
      <c r="E41" s="2" t="s">
        <v>8</v>
      </c>
      <c r="F41" s="2" t="s">
        <v>9</v>
      </c>
      <c r="G41" s="2" t="s">
        <v>10</v>
      </c>
      <c r="H41" s="84"/>
      <c r="I41" s="3" t="s">
        <v>11</v>
      </c>
      <c r="J41" s="3" t="s">
        <v>12</v>
      </c>
      <c r="K41" s="3" t="s">
        <v>13</v>
      </c>
      <c r="L41" s="3" t="s">
        <v>14</v>
      </c>
      <c r="M41" s="3" t="s">
        <v>15</v>
      </c>
      <c r="N41" s="3" t="s">
        <v>16</v>
      </c>
      <c r="O41" s="3" t="s">
        <v>17</v>
      </c>
      <c r="P41" s="3" t="s">
        <v>18</v>
      </c>
    </row>
    <row r="42" spans="1:32" x14ac:dyDescent="0.25">
      <c r="A42" s="83" t="s">
        <v>19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1:32" ht="29.25" customHeight="1" x14ac:dyDescent="0.25">
      <c r="A43" s="4">
        <v>120</v>
      </c>
      <c r="B43" s="5" t="s">
        <v>94</v>
      </c>
      <c r="C43" s="6" t="s">
        <v>38</v>
      </c>
      <c r="D43" s="52" t="s">
        <v>38</v>
      </c>
      <c r="E43" s="2">
        <v>5.5</v>
      </c>
      <c r="F43" s="2">
        <v>4.7</v>
      </c>
      <c r="G43" s="2">
        <v>18</v>
      </c>
      <c r="H43" s="4">
        <v>298</v>
      </c>
      <c r="I43" s="3">
        <v>0.27500000000000002</v>
      </c>
      <c r="J43" s="3">
        <v>0.82500000000000007</v>
      </c>
      <c r="K43" s="3">
        <v>3.3000000000000002E-2</v>
      </c>
      <c r="L43" s="3">
        <v>0.375</v>
      </c>
      <c r="M43" s="3">
        <v>0.16300000000000001</v>
      </c>
      <c r="N43" s="3">
        <v>136.88</v>
      </c>
      <c r="O43" s="3">
        <v>26.68</v>
      </c>
      <c r="P43" s="3">
        <v>0.65</v>
      </c>
    </row>
    <row r="44" spans="1:32" ht="27.75" customHeight="1" x14ac:dyDescent="0.25">
      <c r="A44" s="4">
        <v>379</v>
      </c>
      <c r="B44" s="5" t="s">
        <v>69</v>
      </c>
      <c r="C44" s="6" t="s">
        <v>22</v>
      </c>
      <c r="D44" s="52" t="s">
        <v>22</v>
      </c>
      <c r="E44" s="2">
        <v>4.5999999999999996</v>
      </c>
      <c r="F44" s="2">
        <v>5.9</v>
      </c>
      <c r="G44" s="2">
        <v>0</v>
      </c>
      <c r="H44" s="4">
        <v>72</v>
      </c>
      <c r="I44" s="3">
        <v>0.01</v>
      </c>
      <c r="J44" s="3">
        <v>0.14000000000000001</v>
      </c>
      <c r="K44" s="3">
        <v>0.05</v>
      </c>
      <c r="L44" s="3">
        <v>0.1</v>
      </c>
      <c r="M44" s="3">
        <v>176</v>
      </c>
      <c r="N44" s="3">
        <v>100</v>
      </c>
      <c r="O44" s="3">
        <v>7</v>
      </c>
      <c r="P44" s="3">
        <v>0.2</v>
      </c>
    </row>
    <row r="45" spans="1:32" x14ac:dyDescent="0.25">
      <c r="A45" s="4" t="s">
        <v>23</v>
      </c>
      <c r="B45" s="5" t="s">
        <v>24</v>
      </c>
      <c r="C45" s="6" t="s">
        <v>25</v>
      </c>
      <c r="D45" s="52" t="s">
        <v>25</v>
      </c>
      <c r="E45" s="2">
        <v>1.6</v>
      </c>
      <c r="F45" s="2">
        <v>0.2</v>
      </c>
      <c r="G45" s="2">
        <v>9.6999999999999993</v>
      </c>
      <c r="H45" s="4">
        <v>57</v>
      </c>
      <c r="I45" s="3">
        <v>0.02</v>
      </c>
      <c r="J45" s="3">
        <v>0</v>
      </c>
      <c r="K45" s="3">
        <v>0</v>
      </c>
      <c r="L45" s="3">
        <v>0.26</v>
      </c>
      <c r="M45" s="3">
        <v>4.5999999999999996</v>
      </c>
      <c r="N45" s="3">
        <v>17.399999999999999</v>
      </c>
      <c r="O45" s="3">
        <v>6.6</v>
      </c>
      <c r="P45" s="3">
        <v>0.22</v>
      </c>
    </row>
    <row r="46" spans="1:32" ht="39.6" x14ac:dyDescent="0.25">
      <c r="A46" s="4">
        <v>378</v>
      </c>
      <c r="B46" s="5" t="s">
        <v>56</v>
      </c>
      <c r="C46" s="6" t="s">
        <v>57</v>
      </c>
      <c r="D46" s="52" t="s">
        <v>57</v>
      </c>
      <c r="E46" s="2">
        <v>1.5</v>
      </c>
      <c r="F46" s="2">
        <v>1.4</v>
      </c>
      <c r="G46" s="2">
        <v>15.9</v>
      </c>
      <c r="H46" s="4">
        <v>91</v>
      </c>
      <c r="I46" s="3">
        <v>0.2</v>
      </c>
      <c r="J46" s="3">
        <v>1.33</v>
      </c>
      <c r="K46" s="3">
        <v>0.01</v>
      </c>
      <c r="L46" s="3">
        <v>0</v>
      </c>
      <c r="M46" s="3">
        <v>126.6</v>
      </c>
      <c r="N46" s="3">
        <v>92.8</v>
      </c>
      <c r="O46" s="3">
        <v>15.4</v>
      </c>
      <c r="P46" s="3">
        <v>0.41</v>
      </c>
    </row>
    <row r="47" spans="1:32" x14ac:dyDescent="0.25">
      <c r="A47" s="7"/>
      <c r="B47" s="8" t="s">
        <v>30</v>
      </c>
      <c r="C47" s="9"/>
      <c r="D47" s="9"/>
      <c r="E47" s="10">
        <f>E43+E44+E45+E46</f>
        <v>13.2</v>
      </c>
      <c r="F47" s="10">
        <f t="shared" ref="F47:P47" si="9">F43+F44+F45+F46</f>
        <v>12.200000000000001</v>
      </c>
      <c r="G47" s="10">
        <f t="shared" si="9"/>
        <v>43.6</v>
      </c>
      <c r="H47" s="10">
        <f t="shared" si="9"/>
        <v>518</v>
      </c>
      <c r="I47" s="10">
        <f t="shared" si="9"/>
        <v>0.50500000000000012</v>
      </c>
      <c r="J47" s="10">
        <f t="shared" si="9"/>
        <v>2.2949999999999999</v>
      </c>
      <c r="K47" s="10">
        <f t="shared" si="9"/>
        <v>9.2999999999999999E-2</v>
      </c>
      <c r="L47" s="10">
        <f t="shared" si="9"/>
        <v>0.73499999999999999</v>
      </c>
      <c r="M47" s="10">
        <f t="shared" si="9"/>
        <v>307.363</v>
      </c>
      <c r="N47" s="10">
        <f t="shared" si="9"/>
        <v>347.08</v>
      </c>
      <c r="O47" s="10">
        <f t="shared" si="9"/>
        <v>55.68</v>
      </c>
      <c r="P47" s="10">
        <f t="shared" si="9"/>
        <v>1.48</v>
      </c>
    </row>
    <row r="48" spans="1:32" x14ac:dyDescent="0.25">
      <c r="A48" s="83" t="s">
        <v>31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 ht="26.4" x14ac:dyDescent="0.25">
      <c r="A49" s="13">
        <v>98</v>
      </c>
      <c r="B49" s="14" t="s">
        <v>71</v>
      </c>
      <c r="C49" s="6" t="s">
        <v>43</v>
      </c>
      <c r="D49" s="52" t="s">
        <v>43</v>
      </c>
      <c r="E49" s="2">
        <v>6.3</v>
      </c>
      <c r="F49" s="2">
        <v>6.8</v>
      </c>
      <c r="G49" s="2">
        <v>6.3</v>
      </c>
      <c r="H49" s="4">
        <v>124</v>
      </c>
      <c r="I49" s="3">
        <v>0.13</v>
      </c>
      <c r="J49" s="3">
        <v>10.43</v>
      </c>
      <c r="K49" s="3"/>
      <c r="L49" s="3">
        <v>2.33</v>
      </c>
      <c r="M49" s="3">
        <v>75.08</v>
      </c>
      <c r="N49" s="3">
        <v>116.56</v>
      </c>
      <c r="O49" s="3">
        <v>19.28</v>
      </c>
      <c r="P49" s="3">
        <v>1.06</v>
      </c>
    </row>
    <row r="50" spans="1:16" x14ac:dyDescent="0.25">
      <c r="A50" s="13">
        <v>21</v>
      </c>
      <c r="B50" s="14" t="s">
        <v>120</v>
      </c>
      <c r="C50" s="52" t="s">
        <v>59</v>
      </c>
      <c r="D50" s="52" t="s">
        <v>118</v>
      </c>
      <c r="E50" s="79">
        <v>1.2</v>
      </c>
      <c r="F50" s="79">
        <v>6</v>
      </c>
      <c r="G50" s="79">
        <v>11.2</v>
      </c>
      <c r="H50" s="78">
        <v>104</v>
      </c>
      <c r="I50" s="80">
        <v>0.05</v>
      </c>
      <c r="J50" s="80">
        <v>3</v>
      </c>
      <c r="K50" s="80">
        <v>5</v>
      </c>
      <c r="L50" s="80">
        <v>3</v>
      </c>
      <c r="M50" s="80">
        <v>24</v>
      </c>
      <c r="N50" s="80">
        <v>49</v>
      </c>
      <c r="O50" s="80">
        <v>34</v>
      </c>
      <c r="P50" s="80">
        <v>0.64</v>
      </c>
    </row>
    <row r="51" spans="1:16" ht="40.5" customHeight="1" x14ac:dyDescent="0.25">
      <c r="A51" s="4">
        <v>2212</v>
      </c>
      <c r="B51" s="5" t="s">
        <v>35</v>
      </c>
      <c r="C51" s="6" t="s">
        <v>38</v>
      </c>
      <c r="D51" s="52" t="s">
        <v>38</v>
      </c>
      <c r="E51" s="2">
        <v>21.1</v>
      </c>
      <c r="F51" s="2">
        <v>13</v>
      </c>
      <c r="G51" s="2">
        <v>44.5</v>
      </c>
      <c r="H51" s="4">
        <v>381</v>
      </c>
      <c r="I51" s="3">
        <v>0.23</v>
      </c>
      <c r="J51" s="3">
        <v>5.65</v>
      </c>
      <c r="K51" s="3">
        <v>0.02</v>
      </c>
      <c r="L51" s="3">
        <v>0.46</v>
      </c>
      <c r="M51" s="3">
        <v>43.45</v>
      </c>
      <c r="N51" s="3">
        <v>164.38</v>
      </c>
      <c r="O51" s="3">
        <v>50.66</v>
      </c>
      <c r="P51" s="3">
        <v>1.85</v>
      </c>
    </row>
    <row r="52" spans="1:16" x14ac:dyDescent="0.25">
      <c r="A52" s="4" t="s">
        <v>23</v>
      </c>
      <c r="B52" s="5" t="s">
        <v>24</v>
      </c>
      <c r="C52" s="6" t="s">
        <v>25</v>
      </c>
      <c r="D52" s="52" t="s">
        <v>25</v>
      </c>
      <c r="E52" s="2">
        <v>1.6</v>
      </c>
      <c r="F52" s="2">
        <v>0.2</v>
      </c>
      <c r="G52" s="2">
        <v>9.6999999999999993</v>
      </c>
      <c r="H52" s="4">
        <v>94</v>
      </c>
      <c r="I52" s="3">
        <v>0.02</v>
      </c>
      <c r="J52" s="3">
        <v>0</v>
      </c>
      <c r="K52" s="3">
        <v>0</v>
      </c>
      <c r="L52" s="3">
        <v>0.26</v>
      </c>
      <c r="M52" s="3">
        <v>4.5999999999999996</v>
      </c>
      <c r="N52" s="3">
        <v>17.399999999999999</v>
      </c>
      <c r="O52" s="3">
        <v>6.6</v>
      </c>
      <c r="P52" s="3">
        <v>0.22</v>
      </c>
    </row>
    <row r="53" spans="1:16" ht="28.5" customHeight="1" x14ac:dyDescent="0.25">
      <c r="A53" s="4" t="s">
        <v>23</v>
      </c>
      <c r="B53" s="5" t="s">
        <v>37</v>
      </c>
      <c r="C53" s="6" t="s">
        <v>59</v>
      </c>
      <c r="D53" s="52" t="s">
        <v>59</v>
      </c>
      <c r="E53" s="2">
        <v>2.2000000000000002</v>
      </c>
      <c r="F53" s="2">
        <v>0.4</v>
      </c>
      <c r="G53" s="2">
        <v>19.8</v>
      </c>
      <c r="H53" s="4">
        <v>92</v>
      </c>
      <c r="I53" s="3">
        <v>0.04</v>
      </c>
      <c r="J53" s="3">
        <v>0</v>
      </c>
      <c r="K53" s="3">
        <v>0</v>
      </c>
      <c r="L53" s="3">
        <v>0.36</v>
      </c>
      <c r="M53" s="3">
        <v>9.1999999999999993</v>
      </c>
      <c r="N53" s="3">
        <v>42.4</v>
      </c>
      <c r="O53" s="3">
        <v>10</v>
      </c>
      <c r="P53" s="3">
        <v>1.24</v>
      </c>
    </row>
    <row r="54" spans="1:16" ht="26.4" x14ac:dyDescent="0.25">
      <c r="A54" s="4">
        <v>348</v>
      </c>
      <c r="B54" s="5" t="s">
        <v>60</v>
      </c>
      <c r="C54" s="6" t="s">
        <v>38</v>
      </c>
      <c r="D54" s="52" t="s">
        <v>38</v>
      </c>
      <c r="E54" s="2">
        <v>0.1</v>
      </c>
      <c r="F54" s="2">
        <v>0</v>
      </c>
      <c r="G54" s="2">
        <v>15.2</v>
      </c>
      <c r="H54" s="4">
        <v>62</v>
      </c>
      <c r="I54" s="3">
        <v>0</v>
      </c>
      <c r="J54" s="3">
        <v>2.83</v>
      </c>
      <c r="K54" s="3">
        <v>0</v>
      </c>
      <c r="L54" s="3">
        <v>0.01</v>
      </c>
      <c r="M54" s="3">
        <v>14.2</v>
      </c>
      <c r="N54" s="3">
        <v>4.4000000000000004</v>
      </c>
      <c r="O54" s="3">
        <v>2.4</v>
      </c>
      <c r="P54" s="3">
        <v>0.36</v>
      </c>
    </row>
    <row r="55" spans="1:16" x14ac:dyDescent="0.25">
      <c r="A55" s="4"/>
      <c r="B55" s="8" t="s">
        <v>39</v>
      </c>
      <c r="C55" s="6"/>
      <c r="D55" s="52"/>
      <c r="E55" s="10">
        <f>E49+E51+E52+E53+E54</f>
        <v>31.300000000000004</v>
      </c>
      <c r="F55" s="10">
        <f t="shared" ref="F55:P55" si="10">F49+F51+F52+F53+F54</f>
        <v>20.399999999999999</v>
      </c>
      <c r="G55" s="10">
        <f t="shared" si="10"/>
        <v>95.5</v>
      </c>
      <c r="H55" s="10">
        <f t="shared" si="10"/>
        <v>753</v>
      </c>
      <c r="I55" s="10">
        <f t="shared" si="10"/>
        <v>0.42</v>
      </c>
      <c r="J55" s="10">
        <f t="shared" si="10"/>
        <v>18.909999999999997</v>
      </c>
      <c r="K55" s="10">
        <f t="shared" si="10"/>
        <v>0.02</v>
      </c>
      <c r="L55" s="10">
        <f t="shared" si="10"/>
        <v>3.4199999999999995</v>
      </c>
      <c r="M55" s="10">
        <f t="shared" si="10"/>
        <v>146.52999999999997</v>
      </c>
      <c r="N55" s="10">
        <f t="shared" si="10"/>
        <v>345.13999999999993</v>
      </c>
      <c r="O55" s="10">
        <f t="shared" si="10"/>
        <v>88.94</v>
      </c>
      <c r="P55" s="10">
        <f t="shared" si="10"/>
        <v>4.7300000000000004</v>
      </c>
    </row>
    <row r="56" spans="1:16" x14ac:dyDescent="0.25">
      <c r="A56" s="4"/>
      <c r="B56" s="8" t="s">
        <v>41</v>
      </c>
      <c r="C56" s="6"/>
      <c r="D56" s="52"/>
      <c r="E56" s="10">
        <f t="shared" ref="E56:P56" si="11">E47+E55</f>
        <v>44.5</v>
      </c>
      <c r="F56" s="10">
        <f t="shared" si="11"/>
        <v>32.6</v>
      </c>
      <c r="G56" s="10">
        <f t="shared" si="11"/>
        <v>139.1</v>
      </c>
      <c r="H56" s="10">
        <f t="shared" si="11"/>
        <v>1271</v>
      </c>
      <c r="I56" s="10">
        <f t="shared" si="11"/>
        <v>0.92500000000000004</v>
      </c>
      <c r="J56" s="7">
        <f t="shared" si="11"/>
        <v>21.204999999999998</v>
      </c>
      <c r="K56" s="10">
        <f t="shared" si="11"/>
        <v>0.113</v>
      </c>
      <c r="L56" s="10">
        <f t="shared" si="11"/>
        <v>4.1549999999999994</v>
      </c>
      <c r="M56" s="10">
        <f t="shared" si="11"/>
        <v>453.89299999999997</v>
      </c>
      <c r="N56" s="10">
        <f t="shared" si="11"/>
        <v>692.21999999999991</v>
      </c>
      <c r="O56" s="10">
        <f t="shared" si="11"/>
        <v>144.62</v>
      </c>
      <c r="P56" s="10">
        <f t="shared" si="11"/>
        <v>6.2100000000000009</v>
      </c>
    </row>
    <row r="57" spans="1:16" x14ac:dyDescent="0.25">
      <c r="A57" s="83" t="s">
        <v>104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ht="15" customHeight="1" x14ac:dyDescent="0.25">
      <c r="A58" s="84" t="s">
        <v>1</v>
      </c>
      <c r="B58" s="85" t="s">
        <v>2</v>
      </c>
      <c r="C58" s="86" t="s">
        <v>3</v>
      </c>
      <c r="D58" s="87"/>
      <c r="E58" s="88" t="s">
        <v>4</v>
      </c>
      <c r="F58" s="88"/>
      <c r="G58" s="88"/>
      <c r="H58" s="84" t="s">
        <v>5</v>
      </c>
      <c r="I58" s="89" t="s">
        <v>6</v>
      </c>
      <c r="J58" s="89"/>
      <c r="K58" s="89"/>
      <c r="L58" s="89"/>
      <c r="M58" s="89" t="s">
        <v>7</v>
      </c>
      <c r="N58" s="89"/>
      <c r="O58" s="89"/>
      <c r="P58" s="89"/>
    </row>
    <row r="59" spans="1:16" ht="42.75" customHeight="1" x14ac:dyDescent="0.25">
      <c r="A59" s="84"/>
      <c r="B59" s="85"/>
      <c r="C59" s="57" t="s">
        <v>84</v>
      </c>
      <c r="D59" s="58" t="s">
        <v>85</v>
      </c>
      <c r="E59" s="2" t="s">
        <v>8</v>
      </c>
      <c r="F59" s="2" t="s">
        <v>9</v>
      </c>
      <c r="G59" s="2" t="s">
        <v>10</v>
      </c>
      <c r="H59" s="84"/>
      <c r="I59" s="3" t="s">
        <v>11</v>
      </c>
      <c r="J59" s="3" t="s">
        <v>12</v>
      </c>
      <c r="K59" s="3" t="s">
        <v>13</v>
      </c>
      <c r="L59" s="3" t="s">
        <v>14</v>
      </c>
      <c r="M59" s="3" t="s">
        <v>15</v>
      </c>
      <c r="N59" s="3" t="s">
        <v>16</v>
      </c>
      <c r="O59" s="3" t="s">
        <v>17</v>
      </c>
      <c r="P59" s="3" t="s">
        <v>18</v>
      </c>
    </row>
    <row r="60" spans="1:16" x14ac:dyDescent="0.25">
      <c r="A60" s="83" t="s">
        <v>19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x14ac:dyDescent="0.25">
      <c r="A61" s="4">
        <v>224</v>
      </c>
      <c r="B61" s="5" t="s">
        <v>95</v>
      </c>
      <c r="C61" s="6" t="s">
        <v>38</v>
      </c>
      <c r="D61" s="52" t="s">
        <v>38</v>
      </c>
      <c r="E61" s="2">
        <v>20.440000000000001</v>
      </c>
      <c r="F61" s="2">
        <v>19.32</v>
      </c>
      <c r="G61" s="2">
        <v>64.12</v>
      </c>
      <c r="H61" s="4">
        <v>312</v>
      </c>
      <c r="I61" s="3">
        <v>0.63280000000000003</v>
      </c>
      <c r="J61" s="3">
        <v>1.5680000000000001</v>
      </c>
      <c r="K61" s="3">
        <v>8.5400000000000004E-2</v>
      </c>
      <c r="L61" s="3">
        <v>3.1080000000000001</v>
      </c>
      <c r="M61" s="3">
        <v>336.16800000000001</v>
      </c>
      <c r="N61" s="3">
        <v>344.56799999999998</v>
      </c>
      <c r="O61" s="3">
        <v>52.835999999999999</v>
      </c>
      <c r="P61" s="3">
        <v>1.3160000000000001</v>
      </c>
    </row>
    <row r="62" spans="1:16" x14ac:dyDescent="0.25">
      <c r="A62" s="4" t="s">
        <v>23</v>
      </c>
      <c r="B62" s="5" t="s">
        <v>44</v>
      </c>
      <c r="C62" s="6" t="s">
        <v>25</v>
      </c>
      <c r="D62" s="52" t="s">
        <v>25</v>
      </c>
      <c r="E62" s="2">
        <v>1.6</v>
      </c>
      <c r="F62" s="2">
        <v>0.2</v>
      </c>
      <c r="G62" s="2">
        <v>9.6999999999999993</v>
      </c>
      <c r="H62" s="4">
        <v>35</v>
      </c>
      <c r="I62" s="3">
        <v>0.02</v>
      </c>
      <c r="J62" s="3">
        <v>0</v>
      </c>
      <c r="K62" s="3">
        <v>0</v>
      </c>
      <c r="L62" s="3">
        <v>0.26</v>
      </c>
      <c r="M62" s="3">
        <v>4.5999999999999996</v>
      </c>
      <c r="N62" s="3">
        <v>17.399999999999999</v>
      </c>
      <c r="O62" s="3">
        <v>6.6</v>
      </c>
      <c r="P62" s="3">
        <v>0.22</v>
      </c>
    </row>
    <row r="63" spans="1:16" x14ac:dyDescent="0.25">
      <c r="A63" s="4">
        <v>382</v>
      </c>
      <c r="B63" s="5" t="s">
        <v>49</v>
      </c>
      <c r="C63" s="6" t="s">
        <v>38</v>
      </c>
      <c r="D63" s="52" t="s">
        <v>38</v>
      </c>
      <c r="E63" s="2">
        <v>3.8</v>
      </c>
      <c r="F63" s="2">
        <v>0.7</v>
      </c>
      <c r="G63" s="2">
        <v>26</v>
      </c>
      <c r="H63" s="61">
        <v>105</v>
      </c>
      <c r="I63" s="3">
        <v>0.02</v>
      </c>
      <c r="J63" s="3">
        <v>1.33</v>
      </c>
      <c r="K63" s="3">
        <v>0</v>
      </c>
      <c r="L63" s="3">
        <v>0</v>
      </c>
      <c r="M63" s="3">
        <v>133.33000000000001</v>
      </c>
      <c r="N63" s="3">
        <v>111.11</v>
      </c>
      <c r="O63" s="3">
        <v>25.56</v>
      </c>
      <c r="P63" s="3">
        <v>2</v>
      </c>
    </row>
    <row r="64" spans="1:16" ht="26.4" x14ac:dyDescent="0.25">
      <c r="A64" s="4" t="s">
        <v>26</v>
      </c>
      <c r="B64" s="5" t="s">
        <v>27</v>
      </c>
      <c r="C64" s="6" t="s">
        <v>28</v>
      </c>
      <c r="D64" s="52" t="s">
        <v>28</v>
      </c>
      <c r="E64" s="2">
        <v>0.1</v>
      </c>
      <c r="F64" s="2">
        <v>7.25</v>
      </c>
      <c r="G64" s="2">
        <v>0.15</v>
      </c>
      <c r="H64" s="4">
        <v>66</v>
      </c>
      <c r="I64" s="3">
        <v>0.01</v>
      </c>
      <c r="J64" s="3"/>
      <c r="K64" s="3">
        <v>0.04</v>
      </c>
      <c r="L64" s="3">
        <v>0.11</v>
      </c>
      <c r="M64" s="3">
        <v>2.4</v>
      </c>
      <c r="N64" s="3">
        <v>3</v>
      </c>
      <c r="O64" s="3">
        <v>0</v>
      </c>
      <c r="P64" s="3">
        <v>0.02</v>
      </c>
    </row>
    <row r="65" spans="1:16" x14ac:dyDescent="0.25">
      <c r="A65" s="4"/>
      <c r="B65" s="8" t="s">
        <v>30</v>
      </c>
      <c r="C65" s="6"/>
      <c r="D65" s="52"/>
      <c r="E65" s="10">
        <f>E61+E62+E63+E64</f>
        <v>25.940000000000005</v>
      </c>
      <c r="F65" s="10">
        <f t="shared" ref="F65:P65" si="12">F61+F62+F63+F64</f>
        <v>27.47</v>
      </c>
      <c r="G65" s="10">
        <f t="shared" si="12"/>
        <v>99.970000000000013</v>
      </c>
      <c r="H65" s="10">
        <f t="shared" si="12"/>
        <v>518</v>
      </c>
      <c r="I65" s="10">
        <f t="shared" si="12"/>
        <v>0.68280000000000007</v>
      </c>
      <c r="J65" s="10">
        <f t="shared" si="12"/>
        <v>2.8980000000000001</v>
      </c>
      <c r="K65" s="10">
        <f t="shared" si="12"/>
        <v>0.12540000000000001</v>
      </c>
      <c r="L65" s="10">
        <f t="shared" si="12"/>
        <v>3.4780000000000002</v>
      </c>
      <c r="M65" s="10">
        <f t="shared" si="12"/>
        <v>476.49800000000005</v>
      </c>
      <c r="N65" s="10">
        <f t="shared" si="12"/>
        <v>476.07799999999997</v>
      </c>
      <c r="O65" s="10">
        <f t="shared" si="12"/>
        <v>84.995999999999995</v>
      </c>
      <c r="P65" s="10">
        <f t="shared" si="12"/>
        <v>3.556</v>
      </c>
    </row>
    <row r="66" spans="1:16" x14ac:dyDescent="0.25">
      <c r="A66" s="83" t="s">
        <v>31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</row>
    <row r="67" spans="1:16" ht="26.25" customHeight="1" x14ac:dyDescent="0.25">
      <c r="A67" s="4" t="s">
        <v>45</v>
      </c>
      <c r="B67" s="5" t="s">
        <v>72</v>
      </c>
      <c r="C67" s="6" t="s">
        <v>43</v>
      </c>
      <c r="D67" s="52" t="s">
        <v>43</v>
      </c>
      <c r="E67" s="2">
        <v>6.4</v>
      </c>
      <c r="F67" s="2">
        <v>6.9</v>
      </c>
      <c r="G67" s="2">
        <v>9.3000000000000007</v>
      </c>
      <c r="H67" s="4">
        <v>133</v>
      </c>
      <c r="I67" s="3">
        <v>0.17</v>
      </c>
      <c r="J67" s="3">
        <v>10.93</v>
      </c>
      <c r="K67" s="3">
        <v>0.03</v>
      </c>
      <c r="L67" s="3">
        <v>2.33</v>
      </c>
      <c r="M67" s="3">
        <v>48.85</v>
      </c>
      <c r="N67" s="3">
        <v>101.71</v>
      </c>
      <c r="O67" s="3">
        <v>25.85</v>
      </c>
      <c r="P67" s="3">
        <v>1.26</v>
      </c>
    </row>
    <row r="68" spans="1:16" ht="25.5" customHeight="1" x14ac:dyDescent="0.25">
      <c r="A68" s="78">
        <v>148</v>
      </c>
      <c r="B68" s="5" t="s">
        <v>122</v>
      </c>
      <c r="C68" s="52" t="s">
        <v>118</v>
      </c>
      <c r="D68" s="52" t="s">
        <v>59</v>
      </c>
      <c r="E68" s="79">
        <v>1.2</v>
      </c>
      <c r="F68" s="79">
        <v>0.16</v>
      </c>
      <c r="G68" s="79">
        <v>3.16</v>
      </c>
      <c r="H68" s="78">
        <v>18.3</v>
      </c>
      <c r="I68" s="80">
        <v>0.05</v>
      </c>
      <c r="J68" s="80">
        <v>5.8</v>
      </c>
      <c r="K68" s="80">
        <v>0</v>
      </c>
      <c r="L68" s="80">
        <v>0.2</v>
      </c>
      <c r="M68" s="80">
        <v>29.6</v>
      </c>
      <c r="N68" s="80">
        <v>37.869999999999997</v>
      </c>
      <c r="O68" s="80">
        <v>23.5</v>
      </c>
      <c r="P68" s="80">
        <v>1.06</v>
      </c>
    </row>
    <row r="69" spans="1:16" ht="26.4" x14ac:dyDescent="0.25">
      <c r="A69" s="4">
        <v>1293</v>
      </c>
      <c r="B69" s="5" t="s">
        <v>46</v>
      </c>
      <c r="C69" s="6" t="s">
        <v>80</v>
      </c>
      <c r="D69" s="52" t="s">
        <v>80</v>
      </c>
      <c r="E69" s="2">
        <v>13.1</v>
      </c>
      <c r="F69" s="2">
        <v>14.9</v>
      </c>
      <c r="G69" s="2">
        <v>14.9</v>
      </c>
      <c r="H69" s="4">
        <v>216</v>
      </c>
      <c r="I69" s="3">
        <v>0.26</v>
      </c>
      <c r="J69" s="3">
        <v>0.72</v>
      </c>
      <c r="K69" s="3">
        <v>0.06</v>
      </c>
      <c r="L69" s="3">
        <v>2.5</v>
      </c>
      <c r="M69" s="3">
        <v>59.7</v>
      </c>
      <c r="N69" s="3">
        <v>95.6</v>
      </c>
      <c r="O69" s="3">
        <v>19.3</v>
      </c>
      <c r="P69" s="3">
        <v>1.47</v>
      </c>
    </row>
    <row r="70" spans="1:16" ht="26.4" x14ac:dyDescent="0.25">
      <c r="A70" s="4">
        <v>301</v>
      </c>
      <c r="B70" s="5" t="s">
        <v>73</v>
      </c>
      <c r="C70" s="6" t="s">
        <v>47</v>
      </c>
      <c r="D70" s="52" t="s">
        <v>47</v>
      </c>
      <c r="E70" s="2">
        <v>3.4319999999999999</v>
      </c>
      <c r="F70" s="2">
        <v>5.1840000000000002</v>
      </c>
      <c r="G70" s="2">
        <v>27.611999999999998</v>
      </c>
      <c r="H70" s="4">
        <v>170.82</v>
      </c>
      <c r="I70" s="3">
        <v>0.2964</v>
      </c>
      <c r="J70" s="3">
        <v>25.2</v>
      </c>
      <c r="K70" s="3">
        <v>0</v>
      </c>
      <c r="L70" s="3">
        <v>0.24</v>
      </c>
      <c r="M70" s="3">
        <v>17.568000000000001</v>
      </c>
      <c r="N70" s="3">
        <v>95.676000000000002</v>
      </c>
      <c r="O70" s="3">
        <v>35.195999999999998</v>
      </c>
      <c r="P70" s="3">
        <v>1.3919999999999999</v>
      </c>
    </row>
    <row r="71" spans="1:16" ht="26.4" x14ac:dyDescent="0.25">
      <c r="A71" s="4" t="s">
        <v>23</v>
      </c>
      <c r="B71" s="5" t="s">
        <v>36</v>
      </c>
      <c r="C71" s="6" t="s">
        <v>25</v>
      </c>
      <c r="D71" s="52" t="s">
        <v>25</v>
      </c>
      <c r="E71" s="2">
        <v>1.6</v>
      </c>
      <c r="F71" s="2">
        <v>0.2</v>
      </c>
      <c r="G71" s="2">
        <v>9.6999999999999993</v>
      </c>
      <c r="H71" s="4">
        <v>94</v>
      </c>
      <c r="I71" s="3">
        <v>0.02</v>
      </c>
      <c r="J71" s="3">
        <v>0</v>
      </c>
      <c r="K71" s="3">
        <v>0</v>
      </c>
      <c r="L71" s="3">
        <v>0.26</v>
      </c>
      <c r="M71" s="3">
        <v>4.5999999999999996</v>
      </c>
      <c r="N71" s="3">
        <v>17.399999999999999</v>
      </c>
      <c r="O71" s="3">
        <v>6.6</v>
      </c>
      <c r="P71" s="3">
        <v>0.22</v>
      </c>
    </row>
    <row r="72" spans="1:16" ht="26.4" x14ac:dyDescent="0.25">
      <c r="A72" s="4" t="s">
        <v>23</v>
      </c>
      <c r="B72" s="5" t="s">
        <v>37</v>
      </c>
      <c r="C72" s="6" t="s">
        <v>59</v>
      </c>
      <c r="D72" s="52" t="s">
        <v>59</v>
      </c>
      <c r="E72" s="2">
        <v>2.2000000000000002</v>
      </c>
      <c r="F72" s="2">
        <v>0.4</v>
      </c>
      <c r="G72" s="2">
        <v>19.8</v>
      </c>
      <c r="H72" s="4">
        <v>92</v>
      </c>
      <c r="I72" s="3">
        <v>0.04</v>
      </c>
      <c r="J72" s="3">
        <v>0</v>
      </c>
      <c r="K72" s="3">
        <v>0</v>
      </c>
      <c r="L72" s="3">
        <v>0.36</v>
      </c>
      <c r="M72" s="3">
        <v>9.1999999999999993</v>
      </c>
      <c r="N72" s="3">
        <v>42.4</v>
      </c>
      <c r="O72" s="3">
        <v>10</v>
      </c>
      <c r="P72" s="3">
        <v>1.24</v>
      </c>
    </row>
    <row r="73" spans="1:16" ht="26.4" x14ac:dyDescent="0.25">
      <c r="A73" s="4">
        <v>348</v>
      </c>
      <c r="B73" s="5" t="s">
        <v>60</v>
      </c>
      <c r="C73" s="6" t="s">
        <v>38</v>
      </c>
      <c r="D73" s="52" t="s">
        <v>38</v>
      </c>
      <c r="E73" s="2">
        <v>0.1</v>
      </c>
      <c r="F73" s="2">
        <v>0</v>
      </c>
      <c r="G73" s="2">
        <v>15.2</v>
      </c>
      <c r="H73" s="4">
        <v>62</v>
      </c>
      <c r="I73" s="3">
        <v>0</v>
      </c>
      <c r="J73" s="3">
        <v>2.83</v>
      </c>
      <c r="K73" s="3">
        <v>0</v>
      </c>
      <c r="L73" s="3">
        <v>0.01</v>
      </c>
      <c r="M73" s="3">
        <v>14.2</v>
      </c>
      <c r="N73" s="3">
        <v>4.4000000000000004</v>
      </c>
      <c r="O73" s="3">
        <v>2.4</v>
      </c>
      <c r="P73" s="3">
        <v>0.36</v>
      </c>
    </row>
    <row r="74" spans="1:16" x14ac:dyDescent="0.25">
      <c r="A74" s="7"/>
      <c r="B74" s="8" t="s">
        <v>39</v>
      </c>
      <c r="C74" s="9"/>
      <c r="D74" s="9"/>
      <c r="E74" s="10">
        <f>E67+E69+E70+E71+E72+E73</f>
        <v>26.832000000000001</v>
      </c>
      <c r="F74" s="10">
        <f>F67+F69+F70+F71+F72+F73</f>
        <v>27.584</v>
      </c>
      <c r="G74" s="10">
        <f t="shared" ref="G74:P74" si="13">G67+G69+G70+G71+G72+G73</f>
        <v>96.512</v>
      </c>
      <c r="H74" s="10">
        <f t="shared" si="13"/>
        <v>767.81999999999994</v>
      </c>
      <c r="I74" s="10">
        <f t="shared" si="13"/>
        <v>0.7864000000000001</v>
      </c>
      <c r="J74" s="10">
        <f t="shared" si="13"/>
        <v>39.68</v>
      </c>
      <c r="K74" s="10">
        <f t="shared" si="13"/>
        <v>0.09</v>
      </c>
      <c r="L74" s="10">
        <f t="shared" si="13"/>
        <v>5.7</v>
      </c>
      <c r="M74" s="10">
        <f t="shared" si="13"/>
        <v>154.11799999999999</v>
      </c>
      <c r="N74" s="10">
        <f t="shared" si="13"/>
        <v>357.18599999999992</v>
      </c>
      <c r="O74" s="10">
        <f t="shared" si="13"/>
        <v>99.346000000000004</v>
      </c>
      <c r="P74" s="10">
        <f t="shared" si="13"/>
        <v>5.9420000000000002</v>
      </c>
    </row>
    <row r="75" spans="1:16" x14ac:dyDescent="0.25">
      <c r="A75" s="4"/>
      <c r="B75" s="8" t="s">
        <v>41</v>
      </c>
      <c r="C75" s="6"/>
      <c r="D75" s="52"/>
      <c r="E75" s="10">
        <f t="shared" ref="E75:P75" si="14">E65+E74</f>
        <v>52.772000000000006</v>
      </c>
      <c r="F75" s="10">
        <f t="shared" si="14"/>
        <v>55.054000000000002</v>
      </c>
      <c r="G75" s="10">
        <f t="shared" si="14"/>
        <v>196.48200000000003</v>
      </c>
      <c r="H75" s="10">
        <f t="shared" si="14"/>
        <v>1285.82</v>
      </c>
      <c r="I75" s="10">
        <f t="shared" si="14"/>
        <v>1.4692000000000003</v>
      </c>
      <c r="J75" s="10">
        <f t="shared" si="14"/>
        <v>42.578000000000003</v>
      </c>
      <c r="K75" s="10">
        <f t="shared" si="14"/>
        <v>0.21540000000000001</v>
      </c>
      <c r="L75" s="10">
        <f t="shared" si="14"/>
        <v>9.1780000000000008</v>
      </c>
      <c r="M75" s="7">
        <f t="shared" si="14"/>
        <v>630.61599999999999</v>
      </c>
      <c r="N75" s="7">
        <f t="shared" si="14"/>
        <v>833.2639999999999</v>
      </c>
      <c r="O75" s="10">
        <f t="shared" si="14"/>
        <v>184.34199999999998</v>
      </c>
      <c r="P75" s="10">
        <f t="shared" si="14"/>
        <v>9.4980000000000011</v>
      </c>
    </row>
    <row r="76" spans="1:16" x14ac:dyDescent="0.25">
      <c r="A76" s="97" t="s">
        <v>105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</row>
    <row r="77" spans="1:16" ht="15" customHeight="1" x14ac:dyDescent="0.25">
      <c r="A77" s="119" t="s">
        <v>1</v>
      </c>
      <c r="B77" s="102" t="s">
        <v>2</v>
      </c>
      <c r="C77" s="86" t="s">
        <v>3</v>
      </c>
      <c r="D77" s="87"/>
      <c r="E77" s="100" t="s">
        <v>4</v>
      </c>
      <c r="F77" s="101"/>
      <c r="G77" s="91"/>
      <c r="H77" s="119" t="s">
        <v>5</v>
      </c>
      <c r="I77" s="94" t="s">
        <v>6</v>
      </c>
      <c r="J77" s="95"/>
      <c r="K77" s="95"/>
      <c r="L77" s="96"/>
      <c r="M77" s="94" t="s">
        <v>7</v>
      </c>
      <c r="N77" s="95"/>
      <c r="O77" s="95"/>
      <c r="P77" s="96"/>
    </row>
    <row r="78" spans="1:16" ht="36" customHeight="1" x14ac:dyDescent="0.25">
      <c r="A78" s="120"/>
      <c r="B78" s="103"/>
      <c r="C78" s="57" t="s">
        <v>84</v>
      </c>
      <c r="D78" s="58" t="s">
        <v>85</v>
      </c>
      <c r="E78" s="2" t="s">
        <v>8</v>
      </c>
      <c r="F78" s="2" t="s">
        <v>9</v>
      </c>
      <c r="G78" s="2" t="s">
        <v>10</v>
      </c>
      <c r="H78" s="120"/>
      <c r="I78" s="3" t="s">
        <v>11</v>
      </c>
      <c r="J78" s="3" t="s">
        <v>12</v>
      </c>
      <c r="K78" s="3" t="s">
        <v>13</v>
      </c>
      <c r="L78" s="3" t="s">
        <v>14</v>
      </c>
      <c r="M78" s="3" t="s">
        <v>15</v>
      </c>
      <c r="N78" s="3" t="s">
        <v>16</v>
      </c>
      <c r="O78" s="3" t="s">
        <v>17</v>
      </c>
      <c r="P78" s="3" t="s">
        <v>18</v>
      </c>
    </row>
    <row r="79" spans="1:16" x14ac:dyDescent="0.25">
      <c r="A79" s="97" t="s">
        <v>19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</row>
    <row r="80" spans="1:16" ht="26.4" x14ac:dyDescent="0.25">
      <c r="A80" s="4">
        <v>176</v>
      </c>
      <c r="B80" s="18" t="s">
        <v>64</v>
      </c>
      <c r="C80" s="6" t="s">
        <v>48</v>
      </c>
      <c r="D80" s="52" t="s">
        <v>48</v>
      </c>
      <c r="E80" s="2">
        <v>7.5809999999999995</v>
      </c>
      <c r="F80" s="2">
        <v>14.763</v>
      </c>
      <c r="G80" s="2">
        <v>44.555</v>
      </c>
      <c r="H80" s="4">
        <v>343.14</v>
      </c>
      <c r="I80" s="3">
        <v>0.30590000000000001</v>
      </c>
      <c r="J80" s="3">
        <v>1.1437999999999999</v>
      </c>
      <c r="K80" s="3">
        <v>6.6500000000000004E-2</v>
      </c>
      <c r="L80" s="3">
        <v>0.33250000000000002</v>
      </c>
      <c r="M80" s="3">
        <v>114.1938</v>
      </c>
      <c r="N80" s="3">
        <v>187.3571</v>
      </c>
      <c r="O80" s="3">
        <v>59.716999999999999</v>
      </c>
      <c r="P80" s="3">
        <v>1.5827</v>
      </c>
    </row>
    <row r="81" spans="1:16" ht="26.4" x14ac:dyDescent="0.25">
      <c r="A81" s="4">
        <v>377</v>
      </c>
      <c r="B81" s="18" t="s">
        <v>65</v>
      </c>
      <c r="C81" s="6" t="s">
        <v>29</v>
      </c>
      <c r="D81" s="52" t="s">
        <v>29</v>
      </c>
      <c r="E81" s="2">
        <v>0.1</v>
      </c>
      <c r="F81" s="2">
        <v>0</v>
      </c>
      <c r="G81" s="2">
        <v>15.2</v>
      </c>
      <c r="H81" s="4">
        <v>62</v>
      </c>
      <c r="I81" s="3">
        <v>0</v>
      </c>
      <c r="J81" s="3">
        <v>2.83</v>
      </c>
      <c r="K81" s="3">
        <v>0</v>
      </c>
      <c r="L81" s="3">
        <v>0.01</v>
      </c>
      <c r="M81" s="3">
        <v>14.2</v>
      </c>
      <c r="N81" s="3">
        <v>4.4000000000000004</v>
      </c>
      <c r="O81" s="3">
        <v>2.4</v>
      </c>
      <c r="P81" s="3">
        <v>0.36</v>
      </c>
    </row>
    <row r="82" spans="1:16" x14ac:dyDescent="0.25">
      <c r="A82" s="4">
        <v>209</v>
      </c>
      <c r="B82" s="5" t="s">
        <v>83</v>
      </c>
      <c r="C82" s="6" t="s">
        <v>25</v>
      </c>
      <c r="D82" s="52" t="s">
        <v>25</v>
      </c>
      <c r="E82" s="2">
        <v>5.0999999999999996</v>
      </c>
      <c r="F82" s="2">
        <v>4.5999999999999996</v>
      </c>
      <c r="G82" s="2">
        <v>0.30000000000000004</v>
      </c>
      <c r="H82" s="4">
        <v>63</v>
      </c>
      <c r="I82" s="3">
        <v>0.21</v>
      </c>
      <c r="J82" s="3">
        <v>0</v>
      </c>
      <c r="K82" s="3">
        <v>0.1</v>
      </c>
      <c r="L82" s="3">
        <v>0.24</v>
      </c>
      <c r="M82" s="3">
        <v>22</v>
      </c>
      <c r="N82" s="3">
        <v>76.8</v>
      </c>
      <c r="O82" s="3">
        <v>4.8</v>
      </c>
      <c r="P82" s="3">
        <v>1</v>
      </c>
    </row>
    <row r="83" spans="1:16" x14ac:dyDescent="0.25">
      <c r="A83" s="4" t="s">
        <v>23</v>
      </c>
      <c r="B83" s="5" t="s">
        <v>24</v>
      </c>
      <c r="C83" s="6" t="s">
        <v>25</v>
      </c>
      <c r="D83" s="52" t="s">
        <v>25</v>
      </c>
      <c r="E83" s="2">
        <v>1.6</v>
      </c>
      <c r="F83" s="2">
        <v>0.2</v>
      </c>
      <c r="G83" s="2">
        <v>9.6999999999999993</v>
      </c>
      <c r="H83" s="4">
        <v>47</v>
      </c>
      <c r="I83" s="3">
        <v>0.02</v>
      </c>
      <c r="J83" s="3">
        <v>0</v>
      </c>
      <c r="K83" s="3">
        <v>0</v>
      </c>
      <c r="L83" s="3">
        <v>0.26</v>
      </c>
      <c r="M83" s="3">
        <v>4.5999999999999996</v>
      </c>
      <c r="N83" s="3">
        <v>17.399999999999999</v>
      </c>
      <c r="O83" s="3">
        <v>6.6</v>
      </c>
      <c r="P83" s="3">
        <v>0.22</v>
      </c>
    </row>
    <row r="84" spans="1:16" x14ac:dyDescent="0.25">
      <c r="A84" s="4"/>
      <c r="B84" s="8" t="s">
        <v>30</v>
      </c>
      <c r="C84" s="6"/>
      <c r="D84" s="52"/>
      <c r="E84" s="10">
        <f>E80+E81+E82+E83</f>
        <v>14.380999999999998</v>
      </c>
      <c r="F84" s="10">
        <f t="shared" ref="F84:P84" si="15">F80+F81+F82+F83</f>
        <v>19.562999999999999</v>
      </c>
      <c r="G84" s="10">
        <f t="shared" si="15"/>
        <v>69.754999999999995</v>
      </c>
      <c r="H84" s="10">
        <f t="shared" si="15"/>
        <v>515.14</v>
      </c>
      <c r="I84" s="10">
        <f t="shared" si="15"/>
        <v>0.53590000000000004</v>
      </c>
      <c r="J84" s="10">
        <f t="shared" si="15"/>
        <v>3.9737999999999998</v>
      </c>
      <c r="K84" s="10">
        <f t="shared" si="15"/>
        <v>0.16650000000000001</v>
      </c>
      <c r="L84" s="10">
        <f t="shared" si="15"/>
        <v>0.84250000000000003</v>
      </c>
      <c r="M84" s="10">
        <f t="shared" si="15"/>
        <v>154.99379999999999</v>
      </c>
      <c r="N84" s="10">
        <f t="shared" si="15"/>
        <v>285.95709999999997</v>
      </c>
      <c r="O84" s="10">
        <f t="shared" si="15"/>
        <v>73.516999999999996</v>
      </c>
      <c r="P84" s="10">
        <f t="shared" si="15"/>
        <v>3.1627000000000001</v>
      </c>
    </row>
    <row r="85" spans="1:16" x14ac:dyDescent="0.25">
      <c r="A85" s="97" t="s">
        <v>31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9"/>
    </row>
    <row r="86" spans="1:16" ht="27.75" customHeight="1" x14ac:dyDescent="0.25">
      <c r="A86" s="4">
        <v>82</v>
      </c>
      <c r="B86" s="5" t="s">
        <v>62</v>
      </c>
      <c r="C86" s="6" t="s">
        <v>34</v>
      </c>
      <c r="D86" s="52" t="s">
        <v>34</v>
      </c>
      <c r="E86" s="2">
        <v>2</v>
      </c>
      <c r="F86" s="2">
        <v>5</v>
      </c>
      <c r="G86" s="2">
        <v>13.44</v>
      </c>
      <c r="H86" s="4">
        <v>117</v>
      </c>
      <c r="I86" s="3">
        <v>0.14000000000000001</v>
      </c>
      <c r="J86" s="3">
        <v>9.18</v>
      </c>
      <c r="K86" s="3">
        <v>0</v>
      </c>
      <c r="L86" s="3">
        <v>2.4</v>
      </c>
      <c r="M86" s="3">
        <v>41.98</v>
      </c>
      <c r="N86" s="3">
        <v>65.8</v>
      </c>
      <c r="O86" s="3">
        <v>29.83</v>
      </c>
      <c r="P86" s="3">
        <v>1.38</v>
      </c>
    </row>
    <row r="87" spans="1:16" ht="16.5" customHeight="1" x14ac:dyDescent="0.25">
      <c r="A87" s="78">
        <v>29</v>
      </c>
      <c r="B87" s="5" t="s">
        <v>121</v>
      </c>
      <c r="C87" s="52" t="s">
        <v>59</v>
      </c>
      <c r="D87" s="52" t="s">
        <v>118</v>
      </c>
      <c r="E87" s="79">
        <v>2.2999999999999998</v>
      </c>
      <c r="F87" s="79">
        <v>4.8</v>
      </c>
      <c r="G87" s="79">
        <v>17.8</v>
      </c>
      <c r="H87" s="78">
        <v>123</v>
      </c>
      <c r="I87" s="80">
        <v>0.11</v>
      </c>
      <c r="J87" s="80">
        <v>4.33</v>
      </c>
      <c r="K87" s="80"/>
      <c r="L87" s="80">
        <v>2.2000000000000002</v>
      </c>
      <c r="M87" s="80">
        <v>14.52</v>
      </c>
      <c r="N87" s="80">
        <v>29.4</v>
      </c>
      <c r="O87" s="80">
        <v>18.97</v>
      </c>
      <c r="P87" s="80">
        <v>0.9</v>
      </c>
    </row>
    <row r="88" spans="1:16" ht="39.6" x14ac:dyDescent="0.25">
      <c r="A88" s="4">
        <v>1703</v>
      </c>
      <c r="B88" s="18" t="s">
        <v>50</v>
      </c>
      <c r="C88" s="6" t="s">
        <v>40</v>
      </c>
      <c r="D88" s="52" t="s">
        <v>40</v>
      </c>
      <c r="E88" s="2">
        <v>13.4</v>
      </c>
      <c r="F88" s="2">
        <v>9.1</v>
      </c>
      <c r="G88" s="2">
        <v>4.5</v>
      </c>
      <c r="H88" s="4">
        <v>166</v>
      </c>
      <c r="I88" s="3">
        <v>0.34</v>
      </c>
      <c r="J88" s="3">
        <v>25.45</v>
      </c>
      <c r="K88" s="3">
        <v>2.34</v>
      </c>
      <c r="L88" s="3">
        <v>2.62</v>
      </c>
      <c r="M88" s="3">
        <v>27.53</v>
      </c>
      <c r="N88" s="3">
        <v>250.13</v>
      </c>
      <c r="O88" s="3">
        <v>18.850000000000001</v>
      </c>
      <c r="P88" s="3">
        <v>13.61</v>
      </c>
    </row>
    <row r="89" spans="1:16" ht="26.4" x14ac:dyDescent="0.25">
      <c r="A89" s="4">
        <v>219</v>
      </c>
      <c r="B89" s="5" t="s">
        <v>51</v>
      </c>
      <c r="C89" s="6" t="s">
        <v>47</v>
      </c>
      <c r="D89" s="52" t="s">
        <v>47</v>
      </c>
      <c r="E89" s="2">
        <v>6.7830000000000004</v>
      </c>
      <c r="F89" s="2">
        <v>9.9749999999999996</v>
      </c>
      <c r="G89" s="2">
        <v>37.905000000000001</v>
      </c>
      <c r="H89" s="4">
        <v>232.5</v>
      </c>
      <c r="I89" s="3">
        <v>7.980000000000001E-2</v>
      </c>
      <c r="J89" s="3">
        <v>0</v>
      </c>
      <c r="K89" s="3">
        <v>0</v>
      </c>
      <c r="L89" s="3">
        <v>2.5935000000000001</v>
      </c>
      <c r="M89" s="3">
        <v>15.96</v>
      </c>
      <c r="N89" s="3">
        <v>45.884999999999998</v>
      </c>
      <c r="O89" s="3">
        <v>9.9749999999999996</v>
      </c>
      <c r="P89" s="3">
        <v>0.99750000000000005</v>
      </c>
    </row>
    <row r="90" spans="1:16" x14ac:dyDescent="0.25">
      <c r="A90" s="4" t="s">
        <v>23</v>
      </c>
      <c r="B90" s="5" t="s">
        <v>44</v>
      </c>
      <c r="C90" s="6" t="s">
        <v>25</v>
      </c>
      <c r="D90" s="52" t="s">
        <v>25</v>
      </c>
      <c r="E90" s="2">
        <v>1.6</v>
      </c>
      <c r="F90" s="2">
        <v>0.2</v>
      </c>
      <c r="G90" s="2">
        <v>9.6999999999999993</v>
      </c>
      <c r="H90" s="4">
        <v>47</v>
      </c>
      <c r="I90" s="3">
        <v>0.02</v>
      </c>
      <c r="J90" s="3">
        <v>0</v>
      </c>
      <c r="K90" s="3">
        <v>0</v>
      </c>
      <c r="L90" s="3">
        <v>0.26</v>
      </c>
      <c r="M90" s="3">
        <v>4.5999999999999996</v>
      </c>
      <c r="N90" s="3">
        <v>17.399999999999999</v>
      </c>
      <c r="O90" s="3">
        <v>6.6</v>
      </c>
      <c r="P90" s="3">
        <v>0.22</v>
      </c>
    </row>
    <row r="91" spans="1:16" ht="26.4" x14ac:dyDescent="0.25">
      <c r="A91" s="4" t="s">
        <v>23</v>
      </c>
      <c r="B91" s="5" t="s">
        <v>37</v>
      </c>
      <c r="C91" s="6" t="s">
        <v>59</v>
      </c>
      <c r="D91" s="52" t="s">
        <v>59</v>
      </c>
      <c r="E91" s="2">
        <v>2.2000000000000002</v>
      </c>
      <c r="F91" s="2">
        <v>0.4</v>
      </c>
      <c r="G91" s="2">
        <v>19.8</v>
      </c>
      <c r="H91" s="4">
        <v>92</v>
      </c>
      <c r="I91" s="3">
        <v>0.04</v>
      </c>
      <c r="J91" s="3">
        <v>0</v>
      </c>
      <c r="K91" s="3">
        <v>0</v>
      </c>
      <c r="L91" s="3">
        <v>0.36</v>
      </c>
      <c r="M91" s="3">
        <v>9.1999999999999993</v>
      </c>
      <c r="N91" s="3">
        <v>42.4</v>
      </c>
      <c r="O91" s="3">
        <v>10</v>
      </c>
      <c r="P91" s="3">
        <v>1.24</v>
      </c>
    </row>
    <row r="92" spans="1:16" ht="26.4" x14ac:dyDescent="0.25">
      <c r="A92" s="4">
        <v>348</v>
      </c>
      <c r="B92" s="5" t="s">
        <v>63</v>
      </c>
      <c r="C92" s="6" t="s">
        <v>38</v>
      </c>
      <c r="D92" s="52" t="s">
        <v>38</v>
      </c>
      <c r="E92" s="2">
        <v>0.1</v>
      </c>
      <c r="F92" s="2">
        <v>0</v>
      </c>
      <c r="G92" s="2">
        <v>15.2</v>
      </c>
      <c r="H92" s="4">
        <v>62</v>
      </c>
      <c r="I92" s="3">
        <v>0</v>
      </c>
      <c r="J92" s="3">
        <v>2.83</v>
      </c>
      <c r="K92" s="3">
        <v>0</v>
      </c>
      <c r="L92" s="3">
        <v>0.01</v>
      </c>
      <c r="M92" s="3">
        <v>14.2</v>
      </c>
      <c r="N92" s="3">
        <v>4.4000000000000004</v>
      </c>
      <c r="O92" s="3">
        <v>2.4</v>
      </c>
      <c r="P92" s="3">
        <v>0.36</v>
      </c>
    </row>
    <row r="93" spans="1:16" x14ac:dyDescent="0.25">
      <c r="A93" s="7"/>
      <c r="B93" s="8" t="s">
        <v>39</v>
      </c>
      <c r="C93" s="9"/>
      <c r="D93" s="9"/>
      <c r="E93" s="10">
        <f>E86+E88+E89+E90+E91+E92</f>
        <v>26.083000000000002</v>
      </c>
      <c r="F93" s="10">
        <f t="shared" ref="F93:P93" si="16">F86+F88+F89+F90+F91+F92</f>
        <v>24.674999999999997</v>
      </c>
      <c r="G93" s="10">
        <f t="shared" si="16"/>
        <v>100.545</v>
      </c>
      <c r="H93" s="10">
        <f t="shared" si="16"/>
        <v>716.5</v>
      </c>
      <c r="I93" s="10">
        <f t="shared" si="16"/>
        <v>0.61980000000000013</v>
      </c>
      <c r="J93" s="10">
        <f t="shared" si="16"/>
        <v>37.459999999999994</v>
      </c>
      <c r="K93" s="10">
        <f t="shared" si="16"/>
        <v>2.34</v>
      </c>
      <c r="L93" s="10">
        <f t="shared" si="16"/>
        <v>8.2434999999999992</v>
      </c>
      <c r="M93" s="10">
        <f t="shared" si="16"/>
        <v>113.47</v>
      </c>
      <c r="N93" s="10">
        <f t="shared" si="16"/>
        <v>426.01499999999993</v>
      </c>
      <c r="O93" s="10">
        <f t="shared" si="16"/>
        <v>77.655000000000001</v>
      </c>
      <c r="P93" s="10">
        <f t="shared" si="16"/>
        <v>17.807499999999997</v>
      </c>
    </row>
    <row r="94" spans="1:16" x14ac:dyDescent="0.25">
      <c r="A94" s="4"/>
      <c r="B94" s="8" t="s">
        <v>41</v>
      </c>
      <c r="C94" s="6"/>
      <c r="D94" s="52"/>
      <c r="E94" s="47">
        <f t="shared" ref="E94:P94" si="17">E84+E93</f>
        <v>40.463999999999999</v>
      </c>
      <c r="F94" s="47">
        <f t="shared" si="17"/>
        <v>44.238</v>
      </c>
      <c r="G94" s="47">
        <f t="shared" si="17"/>
        <v>170.3</v>
      </c>
      <c r="H94" s="47">
        <f t="shared" si="17"/>
        <v>1231.6399999999999</v>
      </c>
      <c r="I94" s="47">
        <f t="shared" si="17"/>
        <v>1.1557000000000002</v>
      </c>
      <c r="J94" s="48">
        <f t="shared" si="17"/>
        <v>41.433799999999991</v>
      </c>
      <c r="K94" s="47">
        <f t="shared" si="17"/>
        <v>2.5065</v>
      </c>
      <c r="L94" s="47">
        <f t="shared" si="17"/>
        <v>9.0859999999999985</v>
      </c>
      <c r="M94" s="47">
        <f t="shared" si="17"/>
        <v>268.46379999999999</v>
      </c>
      <c r="N94" s="47">
        <f t="shared" si="17"/>
        <v>711.97209999999995</v>
      </c>
      <c r="O94" s="47">
        <f t="shared" si="17"/>
        <v>151.172</v>
      </c>
      <c r="P94" s="47">
        <f t="shared" si="17"/>
        <v>20.970199999999998</v>
      </c>
    </row>
    <row r="95" spans="1:16" x14ac:dyDescent="0.25">
      <c r="A95" s="97" t="s">
        <v>106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9"/>
    </row>
    <row r="96" spans="1:16" ht="15" customHeight="1" x14ac:dyDescent="0.25">
      <c r="A96" s="109" t="s">
        <v>1</v>
      </c>
      <c r="B96" s="111" t="s">
        <v>2</v>
      </c>
      <c r="C96" s="86" t="s">
        <v>3</v>
      </c>
      <c r="D96" s="87"/>
      <c r="E96" s="113" t="s">
        <v>4</v>
      </c>
      <c r="F96" s="114"/>
      <c r="G96" s="115"/>
      <c r="H96" s="109" t="s">
        <v>55</v>
      </c>
      <c r="I96" s="116" t="s">
        <v>6</v>
      </c>
      <c r="J96" s="117"/>
      <c r="K96" s="117"/>
      <c r="L96" s="118"/>
      <c r="M96" s="116" t="s">
        <v>7</v>
      </c>
      <c r="N96" s="117"/>
      <c r="O96" s="117"/>
      <c r="P96" s="118"/>
    </row>
    <row r="97" spans="1:32" ht="39.75" customHeight="1" x14ac:dyDescent="0.25">
      <c r="A97" s="110"/>
      <c r="B97" s="112"/>
      <c r="C97" s="57" t="s">
        <v>84</v>
      </c>
      <c r="D97" s="58" t="s">
        <v>85</v>
      </c>
      <c r="E97" s="40" t="s">
        <v>8</v>
      </c>
      <c r="F97" s="40" t="s">
        <v>9</v>
      </c>
      <c r="G97" s="40" t="s">
        <v>10</v>
      </c>
      <c r="H97" s="110"/>
      <c r="I97" s="41" t="s">
        <v>11</v>
      </c>
      <c r="J97" s="41" t="s">
        <v>12</v>
      </c>
      <c r="K97" s="41" t="s">
        <v>13</v>
      </c>
      <c r="L97" s="41" t="s">
        <v>14</v>
      </c>
      <c r="M97" s="41" t="s">
        <v>15</v>
      </c>
      <c r="N97" s="41" t="s">
        <v>16</v>
      </c>
      <c r="O97" s="41" t="s">
        <v>17</v>
      </c>
      <c r="P97" s="41" t="s">
        <v>18</v>
      </c>
    </row>
    <row r="98" spans="1:32" ht="15" customHeight="1" x14ac:dyDescent="0.25">
      <c r="A98" s="106" t="s">
        <v>19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8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26.4" x14ac:dyDescent="0.25">
      <c r="A99" s="4">
        <v>181</v>
      </c>
      <c r="B99" s="5" t="s">
        <v>67</v>
      </c>
      <c r="C99" s="4" t="s">
        <v>21</v>
      </c>
      <c r="D99" s="51" t="s">
        <v>21</v>
      </c>
      <c r="E99" s="2">
        <v>6.1</v>
      </c>
      <c r="F99" s="2">
        <v>10.6</v>
      </c>
      <c r="G99" s="2">
        <v>42.3</v>
      </c>
      <c r="H99" s="4">
        <v>290</v>
      </c>
      <c r="I99" s="3">
        <v>0.25</v>
      </c>
      <c r="J99" s="3">
        <v>1.17</v>
      </c>
      <c r="K99" s="3">
        <v>0.05</v>
      </c>
      <c r="L99" s="3">
        <v>0.52</v>
      </c>
      <c r="M99" s="3">
        <v>133.72999999999999</v>
      </c>
      <c r="N99" s="3">
        <v>117.89</v>
      </c>
      <c r="O99" s="3">
        <v>20.260000000000002</v>
      </c>
      <c r="P99" s="3">
        <v>0.51</v>
      </c>
      <c r="R99" s="54"/>
      <c r="S99" s="55"/>
      <c r="T99" s="56"/>
      <c r="U99" s="124"/>
      <c r="V99" s="124"/>
      <c r="W99" s="124"/>
      <c r="X99" s="54"/>
      <c r="Y99" s="125"/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62" t="s">
        <v>23</v>
      </c>
      <c r="B100" s="5" t="s">
        <v>87</v>
      </c>
      <c r="C100" s="65" t="s">
        <v>40</v>
      </c>
      <c r="D100" s="65" t="s">
        <v>40</v>
      </c>
      <c r="E100" s="63">
        <v>0.4</v>
      </c>
      <c r="F100" s="63">
        <v>0.4</v>
      </c>
      <c r="G100" s="63">
        <v>9.8000000000000007</v>
      </c>
      <c r="H100" s="62">
        <v>44</v>
      </c>
      <c r="I100" s="64">
        <v>0.03</v>
      </c>
      <c r="J100" s="64">
        <v>7</v>
      </c>
      <c r="K100" s="64">
        <v>0</v>
      </c>
      <c r="L100" s="64">
        <v>0.2</v>
      </c>
      <c r="M100" s="64">
        <v>16.100000000000001</v>
      </c>
      <c r="N100" s="64">
        <v>11</v>
      </c>
      <c r="O100" s="64">
        <v>9</v>
      </c>
      <c r="P100" s="64">
        <v>2.21</v>
      </c>
      <c r="R100" s="15"/>
      <c r="S100" s="24"/>
      <c r="T100" s="15"/>
      <c r="U100" s="17"/>
      <c r="V100" s="17"/>
      <c r="W100" s="17"/>
      <c r="X100" s="15"/>
      <c r="Y100" s="21"/>
      <c r="Z100" s="21"/>
      <c r="AA100" s="21"/>
      <c r="AB100" s="21"/>
      <c r="AC100" s="21"/>
      <c r="AD100" s="21"/>
      <c r="AE100" s="21"/>
      <c r="AF100" s="21"/>
    </row>
    <row r="101" spans="1:32" ht="26.4" x14ac:dyDescent="0.25">
      <c r="A101" s="42" t="s">
        <v>23</v>
      </c>
      <c r="B101" s="18" t="s">
        <v>36</v>
      </c>
      <c r="C101" s="43" t="s">
        <v>25</v>
      </c>
      <c r="D101" s="43" t="s">
        <v>25</v>
      </c>
      <c r="E101" s="40">
        <v>1.6</v>
      </c>
      <c r="F101" s="40">
        <v>0.2</v>
      </c>
      <c r="G101" s="40">
        <v>9.6999999999999993</v>
      </c>
      <c r="H101" s="42">
        <v>47</v>
      </c>
      <c r="I101" s="41">
        <v>0.02</v>
      </c>
      <c r="J101" s="41">
        <v>0</v>
      </c>
      <c r="K101" s="41">
        <v>0</v>
      </c>
      <c r="L101" s="41">
        <v>0.26</v>
      </c>
      <c r="M101" s="41">
        <v>4.5999999999999996</v>
      </c>
      <c r="N101" s="41">
        <v>17.399999999999999</v>
      </c>
      <c r="O101" s="41">
        <v>6.6</v>
      </c>
      <c r="P101" s="41">
        <v>0.22</v>
      </c>
      <c r="R101" s="15"/>
      <c r="S101" s="23"/>
      <c r="T101" s="15"/>
      <c r="U101" s="17"/>
      <c r="V101" s="17"/>
      <c r="W101" s="17"/>
      <c r="X101" s="15"/>
      <c r="Y101" s="21"/>
      <c r="Z101" s="21"/>
      <c r="AA101" s="21"/>
      <c r="AB101" s="21"/>
      <c r="AC101" s="21"/>
      <c r="AD101" s="21"/>
      <c r="AE101" s="21"/>
      <c r="AF101" s="21"/>
    </row>
    <row r="102" spans="1:32" ht="26.4" x14ac:dyDescent="0.25">
      <c r="A102" s="4">
        <v>379</v>
      </c>
      <c r="B102" s="5" t="s">
        <v>68</v>
      </c>
      <c r="C102" s="6" t="s">
        <v>29</v>
      </c>
      <c r="D102" s="52" t="s">
        <v>29</v>
      </c>
      <c r="E102" s="2">
        <v>0.1</v>
      </c>
      <c r="F102" s="2">
        <v>0</v>
      </c>
      <c r="G102" s="2">
        <v>15.2</v>
      </c>
      <c r="H102" s="4">
        <v>62</v>
      </c>
      <c r="I102" s="3">
        <v>0</v>
      </c>
      <c r="J102" s="3">
        <v>2.83</v>
      </c>
      <c r="K102" s="3">
        <v>0</v>
      </c>
      <c r="L102" s="3">
        <v>0.01</v>
      </c>
      <c r="M102" s="3">
        <v>14.2</v>
      </c>
      <c r="N102" s="3">
        <v>4.4000000000000004</v>
      </c>
      <c r="O102" s="3">
        <v>2.4</v>
      </c>
      <c r="P102" s="3">
        <v>0.36</v>
      </c>
      <c r="R102" s="37"/>
      <c r="S102" s="19"/>
      <c r="T102" s="38"/>
      <c r="U102" s="35"/>
      <c r="V102" s="35"/>
      <c r="W102" s="35"/>
      <c r="X102" s="37"/>
      <c r="Y102" s="36"/>
      <c r="Z102" s="36"/>
      <c r="AA102" s="36"/>
      <c r="AB102" s="36"/>
      <c r="AC102" s="36"/>
      <c r="AD102" s="36"/>
      <c r="AE102" s="36"/>
      <c r="AF102" s="36"/>
    </row>
    <row r="103" spans="1:32" ht="15" customHeight="1" x14ac:dyDescent="0.25">
      <c r="A103" s="44"/>
      <c r="B103" s="45" t="s">
        <v>30</v>
      </c>
      <c r="C103" s="46"/>
      <c r="D103" s="46"/>
      <c r="E103" s="47">
        <f>E99+E101+E102+E100</f>
        <v>8.1999999999999993</v>
      </c>
      <c r="F103" s="47">
        <f t="shared" ref="F103:P103" si="18">F99+F101+F102+F100</f>
        <v>11.2</v>
      </c>
      <c r="G103" s="47">
        <f t="shared" si="18"/>
        <v>77</v>
      </c>
      <c r="H103" s="47">
        <f t="shared" si="18"/>
        <v>443</v>
      </c>
      <c r="I103" s="47">
        <f t="shared" si="18"/>
        <v>0.30000000000000004</v>
      </c>
      <c r="J103" s="47">
        <f t="shared" si="18"/>
        <v>11</v>
      </c>
      <c r="K103" s="47">
        <f t="shared" si="18"/>
        <v>0.05</v>
      </c>
      <c r="L103" s="47">
        <f t="shared" si="18"/>
        <v>0.99</v>
      </c>
      <c r="M103" s="47">
        <f t="shared" si="18"/>
        <v>168.62999999999997</v>
      </c>
      <c r="N103" s="47">
        <f t="shared" si="18"/>
        <v>150.69</v>
      </c>
      <c r="O103" s="47">
        <f t="shared" si="18"/>
        <v>38.26</v>
      </c>
      <c r="P103" s="47">
        <f t="shared" si="18"/>
        <v>3.3</v>
      </c>
      <c r="R103" s="37"/>
      <c r="S103" s="19"/>
      <c r="T103" s="38"/>
      <c r="U103" s="35"/>
      <c r="V103" s="35"/>
      <c r="W103" s="35"/>
      <c r="X103" s="37"/>
      <c r="Y103" s="36"/>
      <c r="Z103" s="36"/>
      <c r="AA103" s="36"/>
      <c r="AB103" s="36"/>
      <c r="AC103" s="36"/>
      <c r="AD103" s="36"/>
      <c r="AE103" s="36"/>
      <c r="AF103" s="36"/>
    </row>
    <row r="104" spans="1:32" x14ac:dyDescent="0.25">
      <c r="A104" s="106" t="s">
        <v>31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8"/>
      <c r="R104" s="37"/>
      <c r="S104" s="39"/>
      <c r="T104" s="38"/>
      <c r="U104" s="35"/>
      <c r="V104" s="35"/>
      <c r="W104" s="35"/>
      <c r="X104" s="37"/>
      <c r="Y104" s="36"/>
      <c r="Z104" s="36"/>
      <c r="AA104" s="36"/>
      <c r="AB104" s="36"/>
      <c r="AC104" s="36"/>
      <c r="AD104" s="36"/>
      <c r="AE104" s="36"/>
      <c r="AF104" s="36"/>
    </row>
    <row r="105" spans="1:32" x14ac:dyDescent="0.25">
      <c r="A105" s="42">
        <v>119</v>
      </c>
      <c r="B105" s="18" t="s">
        <v>58</v>
      </c>
      <c r="C105" s="43" t="s">
        <v>34</v>
      </c>
      <c r="D105" s="43" t="s">
        <v>34</v>
      </c>
      <c r="E105" s="40">
        <v>7.5</v>
      </c>
      <c r="F105" s="40">
        <v>3.3</v>
      </c>
      <c r="G105" s="40">
        <v>17.3</v>
      </c>
      <c r="H105" s="42">
        <v>128</v>
      </c>
      <c r="I105" s="41">
        <v>0.15</v>
      </c>
      <c r="J105" s="41">
        <v>1</v>
      </c>
      <c r="K105" s="41">
        <v>0</v>
      </c>
      <c r="L105" s="41">
        <v>1</v>
      </c>
      <c r="M105" s="41">
        <v>82.5</v>
      </c>
      <c r="N105" s="41">
        <v>327.5</v>
      </c>
      <c r="O105" s="41">
        <v>47.5</v>
      </c>
      <c r="P105" s="41">
        <v>2.25</v>
      </c>
      <c r="R105" s="37"/>
      <c r="S105" s="39"/>
      <c r="T105" s="38"/>
      <c r="U105" s="35"/>
      <c r="V105" s="35"/>
      <c r="W105" s="35"/>
      <c r="X105" s="37"/>
      <c r="Y105" s="36"/>
      <c r="Z105" s="36"/>
      <c r="AA105" s="36"/>
      <c r="AB105" s="36"/>
      <c r="AC105" s="36"/>
      <c r="AD105" s="36"/>
      <c r="AE105" s="36"/>
      <c r="AF105" s="36"/>
    </row>
    <row r="106" spans="1:32" x14ac:dyDescent="0.25">
      <c r="A106" s="42">
        <v>2</v>
      </c>
      <c r="B106" s="18" t="s">
        <v>117</v>
      </c>
      <c r="C106" s="43" t="s">
        <v>59</v>
      </c>
      <c r="D106" s="43" t="s">
        <v>118</v>
      </c>
      <c r="E106" s="40">
        <v>1.2</v>
      </c>
      <c r="F106" s="40">
        <v>5.0999999999999996</v>
      </c>
      <c r="G106" s="40">
        <v>5.5</v>
      </c>
      <c r="H106" s="42">
        <v>7.3</v>
      </c>
      <c r="I106" s="41">
        <v>0.03</v>
      </c>
      <c r="J106" s="41">
        <v>13</v>
      </c>
      <c r="K106" s="41">
        <v>0</v>
      </c>
      <c r="L106" s="41">
        <v>2.4</v>
      </c>
      <c r="M106" s="41">
        <v>34</v>
      </c>
      <c r="N106" s="41">
        <v>30</v>
      </c>
      <c r="O106" s="41">
        <v>18</v>
      </c>
      <c r="P106" s="41">
        <v>0.93</v>
      </c>
      <c r="R106" s="54"/>
      <c r="S106" s="39"/>
      <c r="T106" s="56"/>
      <c r="U106" s="81"/>
      <c r="V106" s="81"/>
      <c r="W106" s="81"/>
      <c r="X106" s="54"/>
      <c r="Y106" s="82"/>
      <c r="Z106" s="82"/>
      <c r="AA106" s="82"/>
      <c r="AB106" s="82"/>
      <c r="AC106" s="82"/>
      <c r="AD106" s="82"/>
      <c r="AE106" s="82"/>
      <c r="AF106" s="82"/>
    </row>
    <row r="107" spans="1:32" ht="39.6" x14ac:dyDescent="0.25">
      <c r="A107" s="42">
        <v>2943</v>
      </c>
      <c r="B107" s="18" t="s">
        <v>74</v>
      </c>
      <c r="C107" s="43" t="s">
        <v>40</v>
      </c>
      <c r="D107" s="43" t="s">
        <v>40</v>
      </c>
      <c r="E107" s="40">
        <v>17.52</v>
      </c>
      <c r="F107" s="40">
        <v>20.16</v>
      </c>
      <c r="G107" s="40">
        <v>3.48</v>
      </c>
      <c r="H107" s="42">
        <v>215</v>
      </c>
      <c r="I107" s="41">
        <v>0.156</v>
      </c>
      <c r="J107" s="41">
        <v>1.1040000000000001</v>
      </c>
      <c r="K107" s="41">
        <v>0</v>
      </c>
      <c r="L107" s="41">
        <v>3.1320000000000001</v>
      </c>
      <c r="M107" s="41">
        <v>26.172000000000001</v>
      </c>
      <c r="N107" s="41">
        <v>184.98</v>
      </c>
      <c r="O107" s="41">
        <v>26.436</v>
      </c>
      <c r="P107" s="41">
        <v>3.6720000000000002</v>
      </c>
      <c r="R107" s="37"/>
      <c r="S107" s="39"/>
      <c r="T107" s="38"/>
      <c r="U107" s="35"/>
      <c r="V107" s="35"/>
      <c r="W107" s="35"/>
      <c r="X107" s="37"/>
      <c r="Y107" s="36"/>
      <c r="Z107" s="36"/>
      <c r="AA107" s="36"/>
      <c r="AB107" s="36"/>
      <c r="AC107" s="36"/>
      <c r="AD107" s="36"/>
      <c r="AE107" s="36"/>
      <c r="AF107" s="36"/>
    </row>
    <row r="108" spans="1:32" x14ac:dyDescent="0.25">
      <c r="A108" s="4">
        <v>485</v>
      </c>
      <c r="B108" s="5" t="s">
        <v>53</v>
      </c>
      <c r="C108" s="6" t="s">
        <v>47</v>
      </c>
      <c r="D108" s="52" t="s">
        <v>47</v>
      </c>
      <c r="E108" s="2">
        <v>3.5910000000000002</v>
      </c>
      <c r="F108" s="2">
        <v>21.945</v>
      </c>
      <c r="G108" s="2">
        <v>17.157</v>
      </c>
      <c r="H108" s="4">
        <v>233</v>
      </c>
      <c r="I108" s="3">
        <v>0.2394</v>
      </c>
      <c r="J108" s="3">
        <v>24.964099999999998</v>
      </c>
      <c r="K108" s="2">
        <v>9.3100000000000002E-2</v>
      </c>
      <c r="L108" s="2">
        <v>4.0166000000000004</v>
      </c>
      <c r="M108" s="2">
        <v>528.01</v>
      </c>
      <c r="N108" s="2">
        <v>89.775000000000006</v>
      </c>
      <c r="O108" s="2">
        <v>32.438699999999997</v>
      </c>
      <c r="P108" s="2">
        <v>1.1970000000000001</v>
      </c>
      <c r="R108" s="37"/>
      <c r="S108" s="39"/>
      <c r="T108" s="38"/>
      <c r="U108" s="35"/>
      <c r="V108" s="35"/>
      <c r="W108" s="35"/>
      <c r="X108" s="37"/>
      <c r="Y108" s="36"/>
      <c r="Z108" s="36"/>
      <c r="AA108" s="36"/>
      <c r="AB108" s="36"/>
      <c r="AC108" s="36"/>
      <c r="AD108" s="36"/>
      <c r="AE108" s="36"/>
      <c r="AF108" s="36"/>
    </row>
    <row r="109" spans="1:32" ht="26.4" x14ac:dyDescent="0.25">
      <c r="A109" s="42" t="s">
        <v>23</v>
      </c>
      <c r="B109" s="18" t="s">
        <v>36</v>
      </c>
      <c r="C109" s="42" t="s">
        <v>81</v>
      </c>
      <c r="D109" s="42" t="s">
        <v>81</v>
      </c>
      <c r="E109" s="40">
        <v>1.6</v>
      </c>
      <c r="F109" s="40">
        <v>0.2</v>
      </c>
      <c r="G109" s="40">
        <v>9.6999999999999993</v>
      </c>
      <c r="H109" s="42">
        <v>47</v>
      </c>
      <c r="I109" s="41">
        <v>0.02</v>
      </c>
      <c r="J109" s="41">
        <v>0</v>
      </c>
      <c r="K109" s="41">
        <v>0</v>
      </c>
      <c r="L109" s="41">
        <v>0.26</v>
      </c>
      <c r="M109" s="41">
        <v>4.5999999999999996</v>
      </c>
      <c r="N109" s="41">
        <v>17.399999999999999</v>
      </c>
      <c r="O109" s="41">
        <v>6.6</v>
      </c>
      <c r="P109" s="41">
        <v>0.22</v>
      </c>
      <c r="R109" s="37"/>
      <c r="S109" s="39"/>
      <c r="T109" s="38"/>
      <c r="U109" s="35"/>
      <c r="V109" s="35"/>
      <c r="W109" s="35"/>
      <c r="X109" s="37"/>
      <c r="Y109" s="36"/>
      <c r="Z109" s="36"/>
      <c r="AA109" s="36"/>
      <c r="AB109" s="36"/>
      <c r="AC109" s="36"/>
      <c r="AD109" s="36"/>
      <c r="AE109" s="36"/>
      <c r="AF109" s="36"/>
    </row>
    <row r="110" spans="1:32" ht="26.4" x14ac:dyDescent="0.25">
      <c r="A110" s="42" t="s">
        <v>23</v>
      </c>
      <c r="B110" s="18" t="s">
        <v>37</v>
      </c>
      <c r="C110" s="42" t="s">
        <v>82</v>
      </c>
      <c r="D110" s="42" t="s">
        <v>82</v>
      </c>
      <c r="E110" s="40">
        <v>2.2000000000000002</v>
      </c>
      <c r="F110" s="40">
        <v>0.4</v>
      </c>
      <c r="G110" s="40">
        <v>19.8</v>
      </c>
      <c r="H110" s="42">
        <v>92</v>
      </c>
      <c r="I110" s="41">
        <v>0.04</v>
      </c>
      <c r="J110" s="41">
        <v>0</v>
      </c>
      <c r="K110" s="41">
        <v>0</v>
      </c>
      <c r="L110" s="41">
        <v>0.36</v>
      </c>
      <c r="M110" s="41">
        <v>9.1999999999999993</v>
      </c>
      <c r="N110" s="41">
        <v>42.4</v>
      </c>
      <c r="O110" s="41">
        <v>10</v>
      </c>
      <c r="P110" s="41">
        <v>1.24</v>
      </c>
      <c r="R110" s="37"/>
      <c r="S110" s="39"/>
      <c r="T110" s="38"/>
      <c r="U110" s="35"/>
      <c r="V110" s="35"/>
      <c r="W110" s="35"/>
      <c r="X110" s="37"/>
      <c r="Y110" s="36"/>
      <c r="Z110" s="36"/>
      <c r="AA110" s="36"/>
      <c r="AB110" s="36"/>
      <c r="AC110" s="36"/>
      <c r="AD110" s="36"/>
      <c r="AE110" s="36"/>
      <c r="AF110" s="36"/>
    </row>
    <row r="111" spans="1:32" ht="26.4" x14ac:dyDescent="0.25">
      <c r="A111" s="4">
        <v>348</v>
      </c>
      <c r="B111" s="5" t="s">
        <v>60</v>
      </c>
      <c r="C111" s="6" t="s">
        <v>38</v>
      </c>
      <c r="D111" s="52" t="s">
        <v>38</v>
      </c>
      <c r="E111" s="2">
        <v>0.1</v>
      </c>
      <c r="F111" s="2">
        <v>0</v>
      </c>
      <c r="G111" s="2">
        <v>15.2</v>
      </c>
      <c r="H111" s="2">
        <v>62</v>
      </c>
      <c r="I111" s="2">
        <v>0</v>
      </c>
      <c r="J111" s="2">
        <v>2.83</v>
      </c>
      <c r="K111" s="2">
        <v>0</v>
      </c>
      <c r="L111" s="2">
        <v>0.01</v>
      </c>
      <c r="M111" s="3">
        <v>14.2</v>
      </c>
      <c r="N111" s="3">
        <v>4.4000000000000004</v>
      </c>
      <c r="O111" s="3">
        <v>2.4</v>
      </c>
      <c r="P111" s="3">
        <v>0.36</v>
      </c>
      <c r="R111" s="37"/>
      <c r="S111" s="39"/>
      <c r="T111" s="38"/>
      <c r="U111" s="35"/>
      <c r="V111" s="35"/>
      <c r="W111" s="35"/>
      <c r="X111" s="37"/>
      <c r="Y111" s="36"/>
      <c r="Z111" s="36"/>
      <c r="AA111" s="36"/>
      <c r="AB111" s="36"/>
      <c r="AC111" s="36"/>
      <c r="AD111" s="36"/>
      <c r="AE111" s="36"/>
      <c r="AF111" s="36"/>
    </row>
    <row r="112" spans="1:32" ht="15" customHeight="1" x14ac:dyDescent="0.25">
      <c r="A112" s="48"/>
      <c r="B112" s="49" t="s">
        <v>39</v>
      </c>
      <c r="C112" s="50"/>
      <c r="D112" s="50"/>
      <c r="E112" s="47">
        <f>E105+E107+E108+E109+E110+E111</f>
        <v>32.511000000000003</v>
      </c>
      <c r="F112" s="47">
        <f t="shared" ref="F112:I112" si="19">F105+F107+F108+F109+F110+F111</f>
        <v>46.005000000000003</v>
      </c>
      <c r="G112" s="47">
        <f t="shared" si="19"/>
        <v>82.637</v>
      </c>
      <c r="H112" s="47">
        <f t="shared" si="19"/>
        <v>777</v>
      </c>
      <c r="I112" s="47">
        <f t="shared" si="19"/>
        <v>0.60540000000000005</v>
      </c>
      <c r="J112" s="47">
        <f t="shared" ref="J112" si="20">J105+J107+J108+J109+J110+J111</f>
        <v>29.898099999999999</v>
      </c>
      <c r="K112" s="47">
        <f t="shared" ref="K112" si="21">K105+K107+K108+K109+K110+K111</f>
        <v>9.3100000000000002E-2</v>
      </c>
      <c r="L112" s="47">
        <f t="shared" ref="L112" si="22">L105+L107+L108+L109+L110+L111</f>
        <v>8.7785999999999991</v>
      </c>
      <c r="M112" s="47">
        <f t="shared" ref="M112" si="23">M105+M107+M108+M109+M110+M111</f>
        <v>664.68200000000013</v>
      </c>
      <c r="N112" s="47">
        <f t="shared" ref="N112" si="24">N105+N107+N108+N109+N110+N111</f>
        <v>666.45499999999993</v>
      </c>
      <c r="O112" s="47">
        <f t="shared" ref="O112" si="25">O105+O107+O108+O109+O110+O111</f>
        <v>125.3747</v>
      </c>
      <c r="P112" s="47">
        <f t="shared" ref="P112" si="26">P105+P107+P108+P109+P110+P111</f>
        <v>8.9390000000000001</v>
      </c>
      <c r="R112" s="37"/>
      <c r="S112" s="39"/>
      <c r="T112" s="38"/>
      <c r="U112" s="35"/>
      <c r="V112" s="35"/>
      <c r="W112" s="35"/>
      <c r="X112" s="37"/>
      <c r="Y112" s="36"/>
      <c r="Z112" s="36"/>
      <c r="AA112" s="36"/>
      <c r="AB112" s="36"/>
      <c r="AC112" s="36"/>
      <c r="AD112" s="36"/>
      <c r="AE112" s="36"/>
      <c r="AF112" s="36"/>
    </row>
    <row r="113" spans="1:32" x14ac:dyDescent="0.25">
      <c r="A113" s="4"/>
      <c r="B113" s="8" t="s">
        <v>41</v>
      </c>
      <c r="C113" s="43"/>
      <c r="D113" s="43"/>
      <c r="E113" s="47">
        <f t="shared" ref="E113:P113" si="27">E103+E112</f>
        <v>40.710999999999999</v>
      </c>
      <c r="F113" s="47">
        <f t="shared" si="27"/>
        <v>57.204999999999998</v>
      </c>
      <c r="G113" s="47">
        <f t="shared" si="27"/>
        <v>159.637</v>
      </c>
      <c r="H113" s="47">
        <f t="shared" si="27"/>
        <v>1220</v>
      </c>
      <c r="I113" s="47">
        <f t="shared" si="27"/>
        <v>0.90540000000000009</v>
      </c>
      <c r="J113" s="47">
        <f t="shared" si="27"/>
        <v>40.898099999999999</v>
      </c>
      <c r="K113" s="47">
        <f t="shared" si="27"/>
        <v>0.1431</v>
      </c>
      <c r="L113" s="47">
        <f t="shared" si="27"/>
        <v>9.7685999999999993</v>
      </c>
      <c r="M113" s="47">
        <f t="shared" si="27"/>
        <v>833.31200000000013</v>
      </c>
      <c r="N113" s="47">
        <f t="shared" si="27"/>
        <v>817.14499999999998</v>
      </c>
      <c r="O113" s="47">
        <f t="shared" si="27"/>
        <v>163.63470000000001</v>
      </c>
      <c r="P113" s="47">
        <f t="shared" si="27"/>
        <v>12.239000000000001</v>
      </c>
    </row>
    <row r="114" spans="1:32" x14ac:dyDescent="0.25">
      <c r="A114" s="97" t="s">
        <v>107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9"/>
    </row>
    <row r="115" spans="1:32" ht="15" customHeight="1" x14ac:dyDescent="0.25">
      <c r="A115" s="119" t="s">
        <v>1</v>
      </c>
      <c r="B115" s="121" t="s">
        <v>2</v>
      </c>
      <c r="C115" s="86" t="s">
        <v>3</v>
      </c>
      <c r="D115" s="87"/>
      <c r="E115" s="100" t="s">
        <v>4</v>
      </c>
      <c r="F115" s="101"/>
      <c r="G115" s="91"/>
      <c r="H115" s="119" t="s">
        <v>55</v>
      </c>
      <c r="I115" s="94" t="s">
        <v>6</v>
      </c>
      <c r="J115" s="95"/>
      <c r="K115" s="95"/>
      <c r="L115" s="96"/>
      <c r="M115" s="94" t="s">
        <v>7</v>
      </c>
      <c r="N115" s="95"/>
      <c r="O115" s="95"/>
      <c r="P115" s="96"/>
    </row>
    <row r="116" spans="1:32" ht="47.25" customHeight="1" x14ac:dyDescent="0.25">
      <c r="A116" s="120"/>
      <c r="B116" s="122"/>
      <c r="C116" s="57" t="s">
        <v>84</v>
      </c>
      <c r="D116" s="58" t="s">
        <v>85</v>
      </c>
      <c r="E116" s="2" t="s">
        <v>8</v>
      </c>
      <c r="F116" s="2" t="s">
        <v>9</v>
      </c>
      <c r="G116" s="2" t="s">
        <v>10</v>
      </c>
      <c r="H116" s="120"/>
      <c r="I116" s="3" t="s">
        <v>11</v>
      </c>
      <c r="J116" s="3" t="s">
        <v>12</v>
      </c>
      <c r="K116" s="3" t="s">
        <v>13</v>
      </c>
      <c r="L116" s="3" t="s">
        <v>14</v>
      </c>
      <c r="M116" s="3" t="s">
        <v>15</v>
      </c>
      <c r="N116" s="3" t="s">
        <v>16</v>
      </c>
      <c r="O116" s="3" t="s">
        <v>17</v>
      </c>
      <c r="P116" s="3" t="s">
        <v>18</v>
      </c>
    </row>
    <row r="117" spans="1:32" x14ac:dyDescent="0.25">
      <c r="A117" s="97" t="s">
        <v>19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9"/>
    </row>
    <row r="118" spans="1:32" ht="39.6" x14ac:dyDescent="0.25">
      <c r="A118" s="4">
        <v>173</v>
      </c>
      <c r="B118" s="5" t="s">
        <v>66</v>
      </c>
      <c r="C118" s="6" t="s">
        <v>48</v>
      </c>
      <c r="D118" s="52" t="s">
        <v>48</v>
      </c>
      <c r="E118" s="2">
        <v>8.2460000000000004</v>
      </c>
      <c r="F118" s="2">
        <v>13.034000000000001</v>
      </c>
      <c r="G118" s="2">
        <v>47.481000000000002</v>
      </c>
      <c r="H118" s="4">
        <v>341.81</v>
      </c>
      <c r="I118" s="3">
        <v>0.3458</v>
      </c>
      <c r="J118" s="3">
        <v>0.95760000000000001</v>
      </c>
      <c r="K118" s="3">
        <v>5.4530000000000002E-2</v>
      </c>
      <c r="L118" s="3">
        <v>0.61180000000000001</v>
      </c>
      <c r="M118" s="3">
        <v>149.49199999999999</v>
      </c>
      <c r="N118" s="3">
        <v>234.41249999999999</v>
      </c>
      <c r="O118" s="3">
        <v>70.649600000000007</v>
      </c>
      <c r="P118" s="3">
        <v>1.7556</v>
      </c>
    </row>
    <row r="119" spans="1:32" x14ac:dyDescent="0.25">
      <c r="A119" s="4" t="s">
        <v>23</v>
      </c>
      <c r="B119" s="5" t="s">
        <v>24</v>
      </c>
      <c r="C119" s="6" t="s">
        <v>25</v>
      </c>
      <c r="D119" s="52" t="s">
        <v>25</v>
      </c>
      <c r="E119" s="2">
        <v>1.6</v>
      </c>
      <c r="F119" s="2">
        <v>0.2</v>
      </c>
      <c r="G119" s="2">
        <v>9.6999999999999993</v>
      </c>
      <c r="H119" s="4">
        <v>47</v>
      </c>
      <c r="I119" s="3">
        <v>0.02</v>
      </c>
      <c r="J119" s="3">
        <v>0</v>
      </c>
      <c r="K119" s="3">
        <v>0</v>
      </c>
      <c r="L119" s="3">
        <v>0.26</v>
      </c>
      <c r="M119" s="3">
        <v>4.5999999999999996</v>
      </c>
      <c r="N119" s="3">
        <v>17.399999999999999</v>
      </c>
      <c r="O119" s="3">
        <v>6.6</v>
      </c>
      <c r="P119" s="3">
        <v>0.22</v>
      </c>
    </row>
    <row r="120" spans="1:32" ht="26.4" x14ac:dyDescent="0.25">
      <c r="A120" s="4" t="s">
        <v>23</v>
      </c>
      <c r="B120" s="5" t="s">
        <v>96</v>
      </c>
      <c r="C120" s="6" t="s">
        <v>97</v>
      </c>
      <c r="D120" s="52" t="s">
        <v>97</v>
      </c>
      <c r="E120" s="2">
        <v>5.8</v>
      </c>
      <c r="F120" s="2">
        <v>5</v>
      </c>
      <c r="G120" s="2">
        <v>9.6</v>
      </c>
      <c r="H120" s="4">
        <v>107</v>
      </c>
      <c r="I120" s="3">
        <v>0.38</v>
      </c>
      <c r="J120" s="3">
        <v>2.6</v>
      </c>
      <c r="K120" s="3">
        <v>0.04</v>
      </c>
      <c r="L120" s="3">
        <v>0</v>
      </c>
      <c r="M120" s="3">
        <v>240</v>
      </c>
      <c r="N120" s="3">
        <v>180</v>
      </c>
      <c r="O120" s="3">
        <v>28</v>
      </c>
      <c r="P120" s="3">
        <v>0.2</v>
      </c>
    </row>
    <row r="121" spans="1:32" ht="39.6" x14ac:dyDescent="0.25">
      <c r="A121" s="4">
        <v>378</v>
      </c>
      <c r="B121" s="5" t="s">
        <v>56</v>
      </c>
      <c r="C121" s="6" t="s">
        <v>57</v>
      </c>
      <c r="D121" s="52" t="s">
        <v>57</v>
      </c>
      <c r="E121" s="2">
        <v>1.5</v>
      </c>
      <c r="F121" s="2">
        <v>1.4</v>
      </c>
      <c r="G121" s="2">
        <v>15.9</v>
      </c>
      <c r="H121" s="4">
        <v>81</v>
      </c>
      <c r="I121" s="3">
        <v>0.2</v>
      </c>
      <c r="J121" s="3">
        <v>1.33</v>
      </c>
      <c r="K121" s="3">
        <v>0.01</v>
      </c>
      <c r="L121" s="3"/>
      <c r="M121" s="3">
        <v>126.6</v>
      </c>
      <c r="N121" s="3">
        <v>92.8</v>
      </c>
      <c r="O121" s="3">
        <v>15.4</v>
      </c>
      <c r="P121" s="3">
        <v>0.41</v>
      </c>
    </row>
    <row r="122" spans="1:32" x14ac:dyDescent="0.25">
      <c r="A122" s="4"/>
      <c r="B122" s="11" t="s">
        <v>30</v>
      </c>
      <c r="C122" s="6"/>
      <c r="D122" s="52"/>
      <c r="E122" s="10">
        <f t="shared" ref="E122:P122" si="28">E118+E119+E120+E121</f>
        <v>17.146000000000001</v>
      </c>
      <c r="F122" s="10">
        <f t="shared" si="28"/>
        <v>19.634</v>
      </c>
      <c r="G122" s="10">
        <f t="shared" si="28"/>
        <v>82.680999999999997</v>
      </c>
      <c r="H122" s="10">
        <f t="shared" si="28"/>
        <v>576.80999999999995</v>
      </c>
      <c r="I122" s="10">
        <f t="shared" si="28"/>
        <v>0.94579999999999997</v>
      </c>
      <c r="J122" s="10">
        <f t="shared" si="28"/>
        <v>4.8875999999999999</v>
      </c>
      <c r="K122" s="10">
        <f t="shared" si="28"/>
        <v>0.10453</v>
      </c>
      <c r="L122" s="10">
        <f t="shared" si="28"/>
        <v>0.87180000000000002</v>
      </c>
      <c r="M122" s="10">
        <f t="shared" si="28"/>
        <v>520.69200000000001</v>
      </c>
      <c r="N122" s="10">
        <f t="shared" si="28"/>
        <v>524.61249999999995</v>
      </c>
      <c r="O122" s="10">
        <f t="shared" si="28"/>
        <v>120.64960000000001</v>
      </c>
      <c r="P122" s="10">
        <f t="shared" si="28"/>
        <v>2.5856000000000003</v>
      </c>
    </row>
    <row r="123" spans="1:32" x14ac:dyDescent="0.25">
      <c r="A123" s="97" t="s">
        <v>31</v>
      </c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9"/>
    </row>
    <row r="124" spans="1:32" ht="26.4" x14ac:dyDescent="0.25">
      <c r="A124" s="4" t="s">
        <v>45</v>
      </c>
      <c r="B124" s="5" t="s">
        <v>79</v>
      </c>
      <c r="C124" s="6" t="s">
        <v>34</v>
      </c>
      <c r="D124" s="52" t="s">
        <v>34</v>
      </c>
      <c r="E124" s="2">
        <v>1.6</v>
      </c>
      <c r="F124" s="2">
        <v>5</v>
      </c>
      <c r="G124" s="2">
        <v>9.1</v>
      </c>
      <c r="H124" s="4">
        <v>95</v>
      </c>
      <c r="I124" s="3">
        <v>0.12</v>
      </c>
      <c r="J124" s="3">
        <v>10.38</v>
      </c>
      <c r="K124" s="3">
        <v>0</v>
      </c>
      <c r="L124" s="3">
        <v>2.2999999999999998</v>
      </c>
      <c r="M124" s="3">
        <v>34.85</v>
      </c>
      <c r="N124" s="3">
        <v>49.28</v>
      </c>
      <c r="O124" s="3">
        <v>20.75</v>
      </c>
      <c r="P124" s="3">
        <v>0.78</v>
      </c>
      <c r="R124" s="15"/>
      <c r="S124" s="23"/>
      <c r="T124" s="20"/>
      <c r="U124" s="17"/>
      <c r="V124" s="17"/>
      <c r="W124" s="17"/>
      <c r="X124" s="15"/>
      <c r="Y124" s="21"/>
      <c r="Z124" s="21"/>
      <c r="AA124" s="21"/>
      <c r="AB124" s="21"/>
      <c r="AC124" s="21"/>
      <c r="AD124" s="21"/>
      <c r="AE124" s="21"/>
      <c r="AF124" s="21"/>
    </row>
    <row r="125" spans="1:32" ht="39.6" x14ac:dyDescent="0.25">
      <c r="A125" s="78">
        <v>148</v>
      </c>
      <c r="B125" s="5" t="s">
        <v>122</v>
      </c>
      <c r="C125" s="52" t="s">
        <v>59</v>
      </c>
      <c r="D125" s="52" t="s">
        <v>118</v>
      </c>
      <c r="E125" s="79">
        <v>1.2</v>
      </c>
      <c r="F125" s="79">
        <v>0.16</v>
      </c>
      <c r="G125" s="79">
        <v>3.16</v>
      </c>
      <c r="H125" s="78">
        <v>18.3</v>
      </c>
      <c r="I125" s="80">
        <v>0.05</v>
      </c>
      <c r="J125" s="80">
        <v>5.8</v>
      </c>
      <c r="K125" s="80">
        <v>0</v>
      </c>
      <c r="L125" s="80">
        <v>0.2</v>
      </c>
      <c r="M125" s="80">
        <v>29.6</v>
      </c>
      <c r="N125" s="80">
        <v>37.869999999999997</v>
      </c>
      <c r="O125" s="80">
        <v>23.5</v>
      </c>
      <c r="P125" s="80">
        <v>1.06</v>
      </c>
      <c r="R125" s="15"/>
      <c r="S125" s="23"/>
      <c r="T125" s="20"/>
      <c r="U125" s="17"/>
      <c r="V125" s="17"/>
      <c r="W125" s="17"/>
      <c r="X125" s="15"/>
      <c r="Y125" s="21"/>
      <c r="Z125" s="21"/>
      <c r="AA125" s="21"/>
      <c r="AB125" s="21"/>
      <c r="AC125" s="21"/>
      <c r="AD125" s="21"/>
      <c r="AE125" s="21"/>
      <c r="AF125" s="21"/>
    </row>
    <row r="126" spans="1:32" x14ac:dyDescent="0.25">
      <c r="A126" s="4">
        <v>653</v>
      </c>
      <c r="B126" s="5" t="s">
        <v>98</v>
      </c>
      <c r="C126" s="6" t="s">
        <v>40</v>
      </c>
      <c r="D126" s="52" t="s">
        <v>40</v>
      </c>
      <c r="E126" s="2">
        <v>13.3</v>
      </c>
      <c r="F126" s="2">
        <v>10.8</v>
      </c>
      <c r="G126" s="2">
        <v>2.9</v>
      </c>
      <c r="H126" s="4">
        <v>162</v>
      </c>
      <c r="I126" s="3">
        <v>0.12</v>
      </c>
      <c r="J126" s="3">
        <v>0.35</v>
      </c>
      <c r="K126" s="3">
        <v>0.03</v>
      </c>
      <c r="L126" s="3">
        <v>0.48</v>
      </c>
      <c r="M126" s="3">
        <v>29.52</v>
      </c>
      <c r="N126" s="3">
        <v>76.930000000000007</v>
      </c>
      <c r="O126" s="3">
        <v>14.06</v>
      </c>
      <c r="P126" s="3">
        <v>0.61</v>
      </c>
    </row>
    <row r="127" spans="1:32" ht="39.6" x14ac:dyDescent="0.25">
      <c r="A127" s="4">
        <v>222</v>
      </c>
      <c r="B127" s="5" t="s">
        <v>75</v>
      </c>
      <c r="C127" s="6" t="s">
        <v>47</v>
      </c>
      <c r="D127" s="52" t="s">
        <v>47</v>
      </c>
      <c r="E127" s="2">
        <v>6.7830000000000004</v>
      </c>
      <c r="F127" s="2">
        <v>9.9749999999999996</v>
      </c>
      <c r="G127" s="2">
        <v>37.905000000000001</v>
      </c>
      <c r="H127" s="4">
        <v>268.52699999999999</v>
      </c>
      <c r="I127" s="3">
        <v>7.980000000000001E-2</v>
      </c>
      <c r="J127" s="3">
        <v>0</v>
      </c>
      <c r="K127" s="3">
        <v>0</v>
      </c>
      <c r="L127" s="3">
        <v>2.5935000000000001</v>
      </c>
      <c r="M127" s="3">
        <v>15.96</v>
      </c>
      <c r="N127" s="3">
        <v>45.884999999999998</v>
      </c>
      <c r="O127" s="3">
        <v>9.9749999999999996</v>
      </c>
      <c r="P127" s="3">
        <v>0.99750000000000005</v>
      </c>
    </row>
    <row r="128" spans="1:32" ht="26.4" x14ac:dyDescent="0.25">
      <c r="A128" s="4" t="s">
        <v>23</v>
      </c>
      <c r="B128" s="5" t="s">
        <v>36</v>
      </c>
      <c r="C128" s="2" t="s">
        <v>81</v>
      </c>
      <c r="D128" s="53" t="s">
        <v>81</v>
      </c>
      <c r="E128" s="2">
        <v>1.6</v>
      </c>
      <c r="F128" s="2">
        <v>0.2</v>
      </c>
      <c r="G128" s="2">
        <v>9.6999999999999993</v>
      </c>
      <c r="H128" s="4">
        <v>94</v>
      </c>
      <c r="I128" s="3">
        <v>0.02</v>
      </c>
      <c r="J128" s="3">
        <v>0</v>
      </c>
      <c r="K128" s="3">
        <v>0</v>
      </c>
      <c r="L128" s="3">
        <v>0.26</v>
      </c>
      <c r="M128" s="3">
        <v>4.5999999999999996</v>
      </c>
      <c r="N128" s="3">
        <v>17.399999999999999</v>
      </c>
      <c r="O128" s="3">
        <v>6.6</v>
      </c>
      <c r="P128" s="3">
        <v>0.22</v>
      </c>
    </row>
    <row r="129" spans="1:35" ht="26.4" x14ac:dyDescent="0.25">
      <c r="A129" s="4" t="s">
        <v>23</v>
      </c>
      <c r="B129" s="5" t="s">
        <v>37</v>
      </c>
      <c r="C129" s="2" t="s">
        <v>82</v>
      </c>
      <c r="D129" s="53" t="s">
        <v>82</v>
      </c>
      <c r="E129" s="2">
        <v>2.2000000000000002</v>
      </c>
      <c r="F129" s="2">
        <v>0.4</v>
      </c>
      <c r="G129" s="2">
        <v>19.8</v>
      </c>
      <c r="H129" s="4">
        <v>92</v>
      </c>
      <c r="I129" s="3">
        <v>0.04</v>
      </c>
      <c r="J129" s="3">
        <v>0</v>
      </c>
      <c r="K129" s="3">
        <v>0</v>
      </c>
      <c r="L129" s="3">
        <v>0.36</v>
      </c>
      <c r="M129" s="3">
        <v>9.1999999999999993</v>
      </c>
      <c r="N129" s="3">
        <v>42.4</v>
      </c>
      <c r="O129" s="3">
        <v>10</v>
      </c>
      <c r="P129" s="3">
        <v>1.24</v>
      </c>
    </row>
    <row r="130" spans="1:35" ht="26.4" x14ac:dyDescent="0.25">
      <c r="A130" s="4">
        <v>348</v>
      </c>
      <c r="B130" s="5" t="s">
        <v>63</v>
      </c>
      <c r="C130" s="6" t="s">
        <v>38</v>
      </c>
      <c r="D130" s="52" t="s">
        <v>38</v>
      </c>
      <c r="E130" s="2">
        <v>0.1</v>
      </c>
      <c r="F130" s="2">
        <v>0</v>
      </c>
      <c r="G130" s="2">
        <v>15.2</v>
      </c>
      <c r="H130" s="4">
        <v>62</v>
      </c>
      <c r="I130" s="3">
        <v>0</v>
      </c>
      <c r="J130" s="3">
        <v>2.83</v>
      </c>
      <c r="K130" s="3">
        <v>0</v>
      </c>
      <c r="L130" s="3">
        <v>0.01</v>
      </c>
      <c r="M130" s="3">
        <v>14.2</v>
      </c>
      <c r="N130" s="3">
        <v>4.4000000000000004</v>
      </c>
      <c r="O130" s="3">
        <v>2.4</v>
      </c>
      <c r="P130" s="3">
        <v>0.36</v>
      </c>
    </row>
    <row r="131" spans="1:35" x14ac:dyDescent="0.25">
      <c r="A131" s="7"/>
      <c r="B131" s="8" t="s">
        <v>39</v>
      </c>
      <c r="C131" s="9"/>
      <c r="D131" s="9"/>
      <c r="E131" s="10">
        <f>E124+E126+E127+E128+E129+E130</f>
        <v>25.583000000000002</v>
      </c>
      <c r="F131" s="10">
        <f t="shared" ref="F131:P131" si="29">F124+F126+F127+F128+F129+F130</f>
        <v>26.374999999999996</v>
      </c>
      <c r="G131" s="10">
        <f t="shared" si="29"/>
        <v>94.605000000000004</v>
      </c>
      <c r="H131" s="10">
        <f t="shared" si="29"/>
        <v>773.52700000000004</v>
      </c>
      <c r="I131" s="10">
        <f t="shared" si="29"/>
        <v>0.37979999999999997</v>
      </c>
      <c r="J131" s="10">
        <f t="shared" si="29"/>
        <v>13.56</v>
      </c>
      <c r="K131" s="10">
        <f t="shared" si="29"/>
        <v>0.03</v>
      </c>
      <c r="L131" s="10">
        <f t="shared" si="29"/>
        <v>6.0034999999999998</v>
      </c>
      <c r="M131" s="10">
        <f t="shared" si="29"/>
        <v>108.33000000000001</v>
      </c>
      <c r="N131" s="10">
        <f t="shared" si="29"/>
        <v>236.29500000000002</v>
      </c>
      <c r="O131" s="10">
        <f t="shared" si="29"/>
        <v>63.785000000000004</v>
      </c>
      <c r="P131" s="10">
        <f t="shared" si="29"/>
        <v>4.2075000000000005</v>
      </c>
    </row>
    <row r="132" spans="1:35" x14ac:dyDescent="0.25">
      <c r="A132" s="4"/>
      <c r="B132" s="8" t="s">
        <v>41</v>
      </c>
      <c r="C132" s="6"/>
      <c r="D132" s="52"/>
      <c r="E132" s="10">
        <f t="shared" ref="E132:P132" si="30">E122+E131</f>
        <v>42.728999999999999</v>
      </c>
      <c r="F132" s="10">
        <f t="shared" si="30"/>
        <v>46.009</v>
      </c>
      <c r="G132" s="10">
        <f t="shared" si="30"/>
        <v>177.286</v>
      </c>
      <c r="H132" s="10">
        <f t="shared" si="30"/>
        <v>1350.337</v>
      </c>
      <c r="I132" s="10">
        <f t="shared" si="30"/>
        <v>1.3255999999999999</v>
      </c>
      <c r="J132" s="10">
        <f t="shared" si="30"/>
        <v>18.447600000000001</v>
      </c>
      <c r="K132" s="10">
        <f t="shared" si="30"/>
        <v>0.13452999999999998</v>
      </c>
      <c r="L132" s="10">
        <f t="shared" si="30"/>
        <v>6.8753000000000002</v>
      </c>
      <c r="M132" s="10">
        <f t="shared" si="30"/>
        <v>629.02200000000005</v>
      </c>
      <c r="N132" s="10">
        <f t="shared" si="30"/>
        <v>760.90750000000003</v>
      </c>
      <c r="O132" s="10">
        <f t="shared" si="30"/>
        <v>184.43460000000002</v>
      </c>
      <c r="P132" s="10">
        <f t="shared" si="30"/>
        <v>6.7931000000000008</v>
      </c>
    </row>
    <row r="133" spans="1:35" x14ac:dyDescent="0.25">
      <c r="A133" s="97" t="s">
        <v>108</v>
      </c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9"/>
    </row>
    <row r="134" spans="1:35" ht="15" customHeight="1" x14ac:dyDescent="0.25">
      <c r="A134" s="109" t="s">
        <v>1</v>
      </c>
      <c r="B134" s="111" t="s">
        <v>2</v>
      </c>
      <c r="C134" s="86" t="s">
        <v>3</v>
      </c>
      <c r="D134" s="87"/>
      <c r="E134" s="113" t="s">
        <v>4</v>
      </c>
      <c r="F134" s="114"/>
      <c r="G134" s="115"/>
      <c r="H134" s="109" t="s">
        <v>55</v>
      </c>
      <c r="I134" s="116" t="s">
        <v>6</v>
      </c>
      <c r="J134" s="117"/>
      <c r="K134" s="117"/>
      <c r="L134" s="118"/>
      <c r="M134" s="116" t="s">
        <v>7</v>
      </c>
      <c r="N134" s="117"/>
      <c r="O134" s="117"/>
      <c r="P134" s="118"/>
    </row>
    <row r="135" spans="1:35" ht="38.25" customHeight="1" x14ac:dyDescent="0.25">
      <c r="A135" s="110"/>
      <c r="B135" s="112"/>
      <c r="C135" s="57" t="s">
        <v>84</v>
      </c>
      <c r="D135" s="58" t="s">
        <v>85</v>
      </c>
      <c r="E135" s="40" t="s">
        <v>8</v>
      </c>
      <c r="F135" s="40" t="s">
        <v>9</v>
      </c>
      <c r="G135" s="40" t="s">
        <v>10</v>
      </c>
      <c r="H135" s="110"/>
      <c r="I135" s="41" t="s">
        <v>11</v>
      </c>
      <c r="J135" s="41" t="s">
        <v>12</v>
      </c>
      <c r="K135" s="41" t="s">
        <v>13</v>
      </c>
      <c r="L135" s="41" t="s">
        <v>14</v>
      </c>
      <c r="M135" s="41" t="s">
        <v>15</v>
      </c>
      <c r="N135" s="41" t="s">
        <v>16</v>
      </c>
      <c r="O135" s="41" t="s">
        <v>17</v>
      </c>
      <c r="P135" s="41" t="s">
        <v>18</v>
      </c>
    </row>
    <row r="136" spans="1:35" x14ac:dyDescent="0.25">
      <c r="A136" s="106" t="s">
        <v>19</v>
      </c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8"/>
    </row>
    <row r="137" spans="1:35" ht="26.4" x14ac:dyDescent="0.25">
      <c r="A137" s="4" t="s">
        <v>52</v>
      </c>
      <c r="B137" s="5" t="s">
        <v>77</v>
      </c>
      <c r="C137" s="6" t="s">
        <v>21</v>
      </c>
      <c r="D137" s="52" t="s">
        <v>21</v>
      </c>
      <c r="E137" s="2">
        <v>8.6449999999999996</v>
      </c>
      <c r="F137" s="2">
        <v>11.039</v>
      </c>
      <c r="G137" s="2">
        <v>54.131</v>
      </c>
      <c r="H137" s="4">
        <v>235</v>
      </c>
      <c r="I137" s="3">
        <v>0.30590000000000001</v>
      </c>
      <c r="J137" s="3">
        <v>0.95760000000000001</v>
      </c>
      <c r="K137" s="3">
        <v>5.3200000000000004E-2</v>
      </c>
      <c r="L137" s="3">
        <v>0.77140000000000009</v>
      </c>
      <c r="M137" s="3">
        <v>146.69900000000001</v>
      </c>
      <c r="N137" s="3">
        <v>220.7534</v>
      </c>
      <c r="O137" s="3">
        <v>44.222499999999997</v>
      </c>
      <c r="P137" s="3">
        <v>2.3673999999999999</v>
      </c>
      <c r="R137" s="15"/>
      <c r="S137" s="19"/>
      <c r="T137" s="20"/>
      <c r="U137" s="17"/>
      <c r="V137" s="17"/>
      <c r="W137" s="17"/>
      <c r="X137" s="15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</row>
    <row r="138" spans="1:35" x14ac:dyDescent="0.25">
      <c r="A138" s="4">
        <v>382</v>
      </c>
      <c r="B138" s="5" t="s">
        <v>49</v>
      </c>
      <c r="C138" s="6" t="s">
        <v>38</v>
      </c>
      <c r="D138" s="52" t="s">
        <v>38</v>
      </c>
      <c r="E138" s="2">
        <v>3.8</v>
      </c>
      <c r="F138" s="2">
        <v>0.7</v>
      </c>
      <c r="G138" s="2">
        <v>26</v>
      </c>
      <c r="H138" s="4">
        <v>122</v>
      </c>
      <c r="I138" s="3">
        <v>0.02</v>
      </c>
      <c r="J138" s="3">
        <v>1.33</v>
      </c>
      <c r="K138" s="3">
        <v>0</v>
      </c>
      <c r="L138" s="3">
        <v>0</v>
      </c>
      <c r="M138" s="3">
        <v>133.33000000000001</v>
      </c>
      <c r="N138" s="3">
        <v>111.11</v>
      </c>
      <c r="O138" s="3">
        <v>25.56</v>
      </c>
      <c r="P138" s="3">
        <v>2</v>
      </c>
      <c r="R138" s="15"/>
      <c r="S138" s="24"/>
      <c r="T138" s="20"/>
      <c r="U138" s="17"/>
      <c r="V138" s="17"/>
      <c r="W138" s="17"/>
      <c r="X138" s="15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</row>
    <row r="139" spans="1:35" x14ac:dyDescent="0.25">
      <c r="A139" s="62" t="s">
        <v>23</v>
      </c>
      <c r="B139" s="5" t="s">
        <v>91</v>
      </c>
      <c r="C139" s="52" t="s">
        <v>40</v>
      </c>
      <c r="D139" s="52" t="s">
        <v>40</v>
      </c>
      <c r="E139" s="63">
        <v>0.4</v>
      </c>
      <c r="F139" s="63">
        <v>0.4</v>
      </c>
      <c r="G139" s="63">
        <v>9.8000000000000007</v>
      </c>
      <c r="H139" s="62">
        <v>44</v>
      </c>
      <c r="I139" s="64">
        <v>0.03</v>
      </c>
      <c r="J139" s="64">
        <v>7</v>
      </c>
      <c r="K139" s="64">
        <v>0</v>
      </c>
      <c r="L139" s="64">
        <v>0.2</v>
      </c>
      <c r="M139" s="64">
        <v>16.100000000000001</v>
      </c>
      <c r="N139" s="64">
        <v>11</v>
      </c>
      <c r="O139" s="64">
        <v>9</v>
      </c>
      <c r="P139" s="64">
        <v>2.21</v>
      </c>
      <c r="R139" s="15"/>
      <c r="S139" s="24"/>
      <c r="T139" s="20"/>
      <c r="U139" s="17"/>
      <c r="V139" s="17"/>
      <c r="W139" s="17"/>
      <c r="X139" s="15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</row>
    <row r="140" spans="1:35" x14ac:dyDescent="0.25">
      <c r="A140" s="4" t="s">
        <v>23</v>
      </c>
      <c r="B140" s="5" t="s">
        <v>24</v>
      </c>
      <c r="C140" s="6" t="s">
        <v>25</v>
      </c>
      <c r="D140" s="52" t="s">
        <v>25</v>
      </c>
      <c r="E140" s="2">
        <v>1.6</v>
      </c>
      <c r="F140" s="2">
        <v>0.2</v>
      </c>
      <c r="G140" s="2">
        <v>9.6999999999999993</v>
      </c>
      <c r="H140" s="4">
        <v>47</v>
      </c>
      <c r="I140" s="3">
        <v>0.02</v>
      </c>
      <c r="J140" s="3">
        <v>0</v>
      </c>
      <c r="K140" s="3">
        <v>0</v>
      </c>
      <c r="L140" s="3">
        <v>0.26</v>
      </c>
      <c r="M140" s="3">
        <v>4.5999999999999996</v>
      </c>
      <c r="N140" s="3">
        <v>17.399999999999999</v>
      </c>
      <c r="O140" s="3">
        <v>6.6</v>
      </c>
      <c r="P140" s="3">
        <v>0.22</v>
      </c>
      <c r="R140" s="15"/>
      <c r="S140" s="24"/>
      <c r="T140" s="20"/>
      <c r="U140" s="17"/>
      <c r="V140" s="17"/>
      <c r="W140" s="17"/>
      <c r="X140" s="15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</row>
    <row r="141" spans="1:35" x14ac:dyDescent="0.25">
      <c r="A141" s="7"/>
      <c r="B141" s="8" t="s">
        <v>30</v>
      </c>
      <c r="C141" s="9"/>
      <c r="D141" s="9"/>
      <c r="E141" s="10">
        <f>E137+E138+E140+E139</f>
        <v>14.445</v>
      </c>
      <c r="F141" s="10">
        <f t="shared" ref="F141:P141" si="31">F137+F138+F140+F139</f>
        <v>12.338999999999999</v>
      </c>
      <c r="G141" s="10">
        <f t="shared" si="31"/>
        <v>99.631</v>
      </c>
      <c r="H141" s="10">
        <f t="shared" si="31"/>
        <v>448</v>
      </c>
      <c r="I141" s="10">
        <f t="shared" si="31"/>
        <v>0.37590000000000001</v>
      </c>
      <c r="J141" s="10">
        <f t="shared" si="31"/>
        <v>9.2876000000000012</v>
      </c>
      <c r="K141" s="10">
        <f t="shared" si="31"/>
        <v>5.3200000000000004E-2</v>
      </c>
      <c r="L141" s="10">
        <f t="shared" si="31"/>
        <v>1.2314000000000001</v>
      </c>
      <c r="M141" s="10">
        <f t="shared" si="31"/>
        <v>300.72900000000004</v>
      </c>
      <c r="N141" s="10">
        <f t="shared" si="31"/>
        <v>360.26339999999999</v>
      </c>
      <c r="O141" s="10">
        <f t="shared" si="31"/>
        <v>85.382499999999993</v>
      </c>
      <c r="P141" s="10">
        <f t="shared" si="31"/>
        <v>6.7973999999999997</v>
      </c>
      <c r="R141" s="25"/>
      <c r="S141" s="26"/>
      <c r="T141" s="27"/>
      <c r="U141" s="28"/>
      <c r="V141" s="28"/>
      <c r="W141" s="28"/>
      <c r="X141" s="25"/>
      <c r="Y141" s="29"/>
      <c r="Z141" s="29"/>
      <c r="AA141" s="29"/>
      <c r="AB141" s="29"/>
      <c r="AC141" s="29"/>
      <c r="AD141" s="29"/>
      <c r="AE141" s="29"/>
      <c r="AF141" s="29"/>
      <c r="AG141" s="22"/>
      <c r="AH141" s="22"/>
      <c r="AI141" s="22"/>
    </row>
    <row r="142" spans="1:35" x14ac:dyDescent="0.25">
      <c r="A142" s="97" t="s">
        <v>31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9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22"/>
      <c r="AH142" s="22"/>
      <c r="AI142" s="22"/>
    </row>
    <row r="143" spans="1:35" ht="26.4" x14ac:dyDescent="0.25">
      <c r="A143" s="4">
        <v>88</v>
      </c>
      <c r="B143" s="5" t="s">
        <v>76</v>
      </c>
      <c r="C143" s="6" t="s">
        <v>34</v>
      </c>
      <c r="D143" s="52" t="s">
        <v>34</v>
      </c>
      <c r="E143" s="2">
        <v>1.8</v>
      </c>
      <c r="F143" s="2">
        <v>5</v>
      </c>
      <c r="G143" s="2">
        <v>7.9</v>
      </c>
      <c r="H143" s="4">
        <v>90</v>
      </c>
      <c r="I143" s="3">
        <v>0.1</v>
      </c>
      <c r="J143" s="3">
        <v>15.78</v>
      </c>
      <c r="K143" s="3">
        <v>0</v>
      </c>
      <c r="L143" s="2">
        <v>2.35</v>
      </c>
      <c r="M143" s="2">
        <v>49.25</v>
      </c>
      <c r="N143" s="2">
        <v>49</v>
      </c>
      <c r="O143" s="2">
        <v>22.13</v>
      </c>
      <c r="P143" s="2">
        <v>0.83</v>
      </c>
      <c r="R143" s="15"/>
      <c r="S143" s="24"/>
      <c r="T143" s="20"/>
      <c r="U143" s="17"/>
      <c r="V143" s="17"/>
      <c r="W143" s="17"/>
      <c r="X143" s="15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</row>
    <row r="144" spans="1:35" x14ac:dyDescent="0.25">
      <c r="A144" s="78">
        <v>21</v>
      </c>
      <c r="B144" s="5" t="s">
        <v>120</v>
      </c>
      <c r="C144" s="52" t="s">
        <v>59</v>
      </c>
      <c r="D144" s="52" t="s">
        <v>118</v>
      </c>
      <c r="E144" s="79">
        <v>1.2</v>
      </c>
      <c r="F144" s="79">
        <v>6</v>
      </c>
      <c r="G144" s="79">
        <v>11.2</v>
      </c>
      <c r="H144" s="78">
        <v>104</v>
      </c>
      <c r="I144" s="80">
        <v>0.05</v>
      </c>
      <c r="J144" s="80">
        <v>3</v>
      </c>
      <c r="K144" s="80">
        <v>5</v>
      </c>
      <c r="L144" s="79">
        <v>3</v>
      </c>
      <c r="M144" s="79">
        <v>24</v>
      </c>
      <c r="N144" s="79">
        <v>49</v>
      </c>
      <c r="O144" s="79">
        <v>34</v>
      </c>
      <c r="P144" s="79">
        <v>0.64</v>
      </c>
      <c r="R144" s="15"/>
      <c r="S144" s="24"/>
      <c r="T144" s="20"/>
      <c r="U144" s="17"/>
      <c r="V144" s="17"/>
      <c r="W144" s="17"/>
      <c r="X144" s="15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</row>
    <row r="145" spans="1:35" ht="26.4" x14ac:dyDescent="0.25">
      <c r="A145" s="4">
        <v>2027</v>
      </c>
      <c r="B145" s="5" t="s">
        <v>78</v>
      </c>
      <c r="C145" s="6" t="s">
        <v>40</v>
      </c>
      <c r="D145" s="52" t="s">
        <v>40</v>
      </c>
      <c r="E145" s="2">
        <v>17.52</v>
      </c>
      <c r="F145" s="2">
        <v>20.16</v>
      </c>
      <c r="G145" s="2">
        <v>3.48</v>
      </c>
      <c r="H145" s="4">
        <v>265.2</v>
      </c>
      <c r="I145" s="3">
        <v>0.156</v>
      </c>
      <c r="J145" s="3">
        <v>1.1040000000000001</v>
      </c>
      <c r="K145" s="3">
        <v>0</v>
      </c>
      <c r="L145" s="2">
        <v>3.1320000000000001</v>
      </c>
      <c r="M145" s="2">
        <v>26.172000000000001</v>
      </c>
      <c r="N145" s="2">
        <v>184.98</v>
      </c>
      <c r="O145" s="2">
        <v>26.436</v>
      </c>
      <c r="P145" s="2">
        <v>3.6720000000000002</v>
      </c>
      <c r="R145" s="15"/>
      <c r="S145" s="24"/>
      <c r="T145" s="20"/>
      <c r="U145" s="17"/>
      <c r="V145" s="17"/>
      <c r="W145" s="17"/>
      <c r="X145" s="15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</row>
    <row r="146" spans="1:35" ht="26.4" x14ac:dyDescent="0.25">
      <c r="A146" s="4">
        <v>301</v>
      </c>
      <c r="B146" s="5" t="s">
        <v>73</v>
      </c>
      <c r="C146" s="6" t="s">
        <v>47</v>
      </c>
      <c r="D146" s="52" t="s">
        <v>47</v>
      </c>
      <c r="E146" s="2">
        <v>11.438000000000001</v>
      </c>
      <c r="F146" s="2">
        <v>8.1129999999999995</v>
      </c>
      <c r="G146" s="2">
        <v>51.338000000000001</v>
      </c>
      <c r="H146" s="4">
        <v>214</v>
      </c>
      <c r="I146" s="3">
        <v>0.42560000000000003</v>
      </c>
      <c r="J146" s="3">
        <v>0</v>
      </c>
      <c r="K146" s="3">
        <v>0</v>
      </c>
      <c r="L146" s="3">
        <v>0.81130000000000002</v>
      </c>
      <c r="M146" s="3">
        <v>19.710599999999999</v>
      </c>
      <c r="N146" s="3">
        <v>271.2269</v>
      </c>
      <c r="O146" s="3">
        <v>180.65389999999999</v>
      </c>
      <c r="P146" s="3">
        <v>6.0648</v>
      </c>
      <c r="R146" s="15"/>
      <c r="S146" s="24"/>
      <c r="T146" s="20"/>
      <c r="U146" s="17"/>
      <c r="V146" s="17"/>
      <c r="W146" s="17"/>
      <c r="X146" s="15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</row>
    <row r="147" spans="1:35" ht="26.4" x14ac:dyDescent="0.25">
      <c r="A147" s="4" t="s">
        <v>23</v>
      </c>
      <c r="B147" s="5" t="s">
        <v>36</v>
      </c>
      <c r="C147" s="6" t="s">
        <v>25</v>
      </c>
      <c r="D147" s="52" t="s">
        <v>25</v>
      </c>
      <c r="E147" s="2">
        <v>1.6</v>
      </c>
      <c r="F147" s="2">
        <v>0.2</v>
      </c>
      <c r="G147" s="2">
        <v>9.6999999999999993</v>
      </c>
      <c r="H147" s="4">
        <v>47</v>
      </c>
      <c r="I147" s="3">
        <v>0.02</v>
      </c>
      <c r="J147" s="3">
        <v>0</v>
      </c>
      <c r="K147" s="3">
        <v>0</v>
      </c>
      <c r="L147" s="2">
        <v>0.26</v>
      </c>
      <c r="M147" s="2">
        <v>4.5999999999999996</v>
      </c>
      <c r="N147" s="2">
        <v>17.399999999999999</v>
      </c>
      <c r="O147" s="2">
        <v>6.6</v>
      </c>
      <c r="P147" s="2">
        <v>0.22</v>
      </c>
      <c r="R147" s="15"/>
      <c r="S147" s="24"/>
      <c r="T147" s="20"/>
      <c r="U147" s="17"/>
      <c r="V147" s="17"/>
      <c r="W147" s="17"/>
      <c r="X147" s="15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</row>
    <row r="148" spans="1:35" ht="26.4" x14ac:dyDescent="0.25">
      <c r="A148" s="4" t="s">
        <v>23</v>
      </c>
      <c r="B148" s="5" t="s">
        <v>37</v>
      </c>
      <c r="C148" s="6" t="s">
        <v>59</v>
      </c>
      <c r="D148" s="52" t="s">
        <v>59</v>
      </c>
      <c r="E148" s="2">
        <v>2.2000000000000002</v>
      </c>
      <c r="F148" s="2">
        <v>0.4</v>
      </c>
      <c r="G148" s="2">
        <v>19.8</v>
      </c>
      <c r="H148" s="4">
        <v>92</v>
      </c>
      <c r="I148" s="3">
        <v>0.04</v>
      </c>
      <c r="J148" s="3">
        <v>0</v>
      </c>
      <c r="K148" s="3">
        <v>0</v>
      </c>
      <c r="L148" s="2">
        <v>0.36</v>
      </c>
      <c r="M148" s="2">
        <v>9.1999999999999993</v>
      </c>
      <c r="N148" s="2">
        <v>42.4</v>
      </c>
      <c r="O148" s="2">
        <v>10</v>
      </c>
      <c r="P148" s="2">
        <v>1.24</v>
      </c>
      <c r="R148" s="15"/>
      <c r="S148" s="24"/>
      <c r="T148" s="20"/>
      <c r="U148" s="17"/>
      <c r="V148" s="17"/>
      <c r="W148" s="17"/>
      <c r="X148" s="15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</row>
    <row r="149" spans="1:35" ht="26.4" x14ac:dyDescent="0.25">
      <c r="A149" s="4">
        <v>348</v>
      </c>
      <c r="B149" s="5" t="s">
        <v>60</v>
      </c>
      <c r="C149" s="6" t="s">
        <v>38</v>
      </c>
      <c r="D149" s="52" t="s">
        <v>38</v>
      </c>
      <c r="E149" s="2">
        <v>0.1</v>
      </c>
      <c r="F149" s="2">
        <v>0</v>
      </c>
      <c r="G149" s="2">
        <v>15.2</v>
      </c>
      <c r="H149" s="4">
        <v>62</v>
      </c>
      <c r="I149" s="3">
        <v>0</v>
      </c>
      <c r="J149" s="3">
        <v>2.83</v>
      </c>
      <c r="K149" s="2">
        <v>0</v>
      </c>
      <c r="L149" s="2">
        <v>0.01</v>
      </c>
      <c r="M149" s="2">
        <v>14.2</v>
      </c>
      <c r="N149" s="2">
        <v>4.4000000000000004</v>
      </c>
      <c r="O149" s="2">
        <v>2.4</v>
      </c>
      <c r="P149" s="2">
        <v>0.36</v>
      </c>
      <c r="R149" s="30"/>
      <c r="S149" s="31"/>
      <c r="T149" s="32"/>
      <c r="U149" s="33"/>
      <c r="V149" s="33"/>
      <c r="W149" s="33"/>
      <c r="X149" s="30"/>
      <c r="Y149" s="34"/>
      <c r="Z149" s="34"/>
      <c r="AA149" s="34"/>
      <c r="AB149" s="34"/>
      <c r="AC149" s="34"/>
      <c r="AD149" s="34"/>
      <c r="AE149" s="34"/>
      <c r="AF149" s="34"/>
      <c r="AG149" s="22"/>
      <c r="AH149" s="22"/>
      <c r="AI149" s="22"/>
    </row>
    <row r="150" spans="1:35" x14ac:dyDescent="0.25">
      <c r="A150" s="7"/>
      <c r="B150" s="8" t="s">
        <v>39</v>
      </c>
      <c r="C150" s="9"/>
      <c r="D150" s="9"/>
      <c r="E150" s="10">
        <f>E143+E145+E146+E147+E148+E149</f>
        <v>34.658000000000008</v>
      </c>
      <c r="F150" s="10">
        <f t="shared" ref="F150:L150" si="32">F143+F145+F146+F147+F148+F149</f>
        <v>33.872999999999998</v>
      </c>
      <c r="G150" s="10">
        <f t="shared" si="32"/>
        <v>107.41800000000001</v>
      </c>
      <c r="H150" s="10">
        <f t="shared" si="32"/>
        <v>770.2</v>
      </c>
      <c r="I150" s="10">
        <f t="shared" si="32"/>
        <v>0.74160000000000004</v>
      </c>
      <c r="J150" s="10">
        <f t="shared" si="32"/>
        <v>19.713999999999999</v>
      </c>
      <c r="K150" s="10">
        <f t="shared" si="32"/>
        <v>0</v>
      </c>
      <c r="L150" s="10">
        <f t="shared" si="32"/>
        <v>6.9233000000000002</v>
      </c>
      <c r="M150" s="10">
        <f t="shared" ref="M150" si="33">M143+M145+M146+M147+M148+M149</f>
        <v>123.1326</v>
      </c>
      <c r="N150" s="10">
        <f t="shared" ref="N150" si="34">N143+N145+N146+N147+N148+N149</f>
        <v>569.40689999999995</v>
      </c>
      <c r="O150" s="10">
        <f t="shared" ref="O150:P150" si="35">O143+O145+O146+O147+O148+O149</f>
        <v>248.2199</v>
      </c>
      <c r="P150" s="10">
        <f t="shared" si="35"/>
        <v>12.386800000000001</v>
      </c>
      <c r="R150" s="25"/>
      <c r="S150" s="26"/>
      <c r="T150" s="27"/>
      <c r="U150" s="28"/>
      <c r="V150" s="28"/>
      <c r="W150" s="28"/>
      <c r="X150" s="25"/>
      <c r="Y150" s="29"/>
      <c r="Z150" s="29"/>
      <c r="AA150" s="29"/>
      <c r="AB150" s="29"/>
      <c r="AC150" s="29"/>
      <c r="AD150" s="29"/>
      <c r="AE150" s="29"/>
      <c r="AF150" s="29"/>
      <c r="AG150" s="22"/>
      <c r="AH150" s="22"/>
      <c r="AI150" s="22"/>
    </row>
    <row r="151" spans="1:35" x14ac:dyDescent="0.25">
      <c r="A151" s="4"/>
      <c r="B151" s="8" t="s">
        <v>41</v>
      </c>
      <c r="C151" s="6"/>
      <c r="D151" s="52"/>
      <c r="E151" s="47">
        <f>E150+E141</f>
        <v>49.103000000000009</v>
      </c>
      <c r="F151" s="47">
        <f t="shared" ref="F151:P151" si="36">F141+F150</f>
        <v>46.211999999999996</v>
      </c>
      <c r="G151" s="47">
        <f t="shared" si="36"/>
        <v>207.04900000000001</v>
      </c>
      <c r="H151" s="47">
        <f t="shared" si="36"/>
        <v>1218.2</v>
      </c>
      <c r="I151" s="47">
        <f t="shared" si="36"/>
        <v>1.1175000000000002</v>
      </c>
      <c r="J151" s="48">
        <f t="shared" si="36"/>
        <v>29.0016</v>
      </c>
      <c r="K151" s="47">
        <f t="shared" si="36"/>
        <v>5.3200000000000004E-2</v>
      </c>
      <c r="L151" s="47">
        <f t="shared" si="36"/>
        <v>8.1547000000000001</v>
      </c>
      <c r="M151" s="48">
        <f t="shared" si="36"/>
        <v>423.86160000000007</v>
      </c>
      <c r="N151" s="48">
        <f t="shared" si="36"/>
        <v>929.6703</v>
      </c>
      <c r="O151" s="47">
        <f t="shared" si="36"/>
        <v>333.60239999999999</v>
      </c>
      <c r="P151" s="47">
        <f t="shared" si="36"/>
        <v>19.184200000000001</v>
      </c>
      <c r="R151" s="15"/>
      <c r="S151" s="26"/>
      <c r="T151" s="20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22"/>
      <c r="AH151" s="22"/>
      <c r="AI151" s="22"/>
    </row>
    <row r="152" spans="1:35" x14ac:dyDescent="0.25">
      <c r="A152" s="97" t="s">
        <v>109</v>
      </c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119" t="s">
        <v>1</v>
      </c>
      <c r="B153" s="102" t="s">
        <v>2</v>
      </c>
      <c r="C153" s="86" t="s">
        <v>3</v>
      </c>
      <c r="D153" s="87"/>
      <c r="E153" s="100" t="s">
        <v>4</v>
      </c>
      <c r="F153" s="101"/>
      <c r="G153" s="91"/>
      <c r="H153" s="119" t="s">
        <v>5</v>
      </c>
      <c r="I153" s="94" t="s">
        <v>6</v>
      </c>
      <c r="J153" s="95"/>
      <c r="K153" s="95"/>
      <c r="L153" s="96"/>
      <c r="M153" s="94" t="s">
        <v>7</v>
      </c>
      <c r="N153" s="95"/>
      <c r="O153" s="95"/>
      <c r="P153" s="96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38.25" customHeight="1" x14ac:dyDescent="0.25">
      <c r="A154" s="120"/>
      <c r="B154" s="103"/>
      <c r="C154" s="57" t="s">
        <v>84</v>
      </c>
      <c r="D154" s="58" t="s">
        <v>85</v>
      </c>
      <c r="E154" s="2" t="s">
        <v>8</v>
      </c>
      <c r="F154" s="2" t="s">
        <v>9</v>
      </c>
      <c r="G154" s="2" t="s">
        <v>10</v>
      </c>
      <c r="H154" s="120"/>
      <c r="I154" s="3" t="s">
        <v>11</v>
      </c>
      <c r="J154" s="3" t="s">
        <v>12</v>
      </c>
      <c r="K154" s="3" t="s">
        <v>13</v>
      </c>
      <c r="L154" s="3" t="s">
        <v>14</v>
      </c>
      <c r="M154" s="3" t="s">
        <v>15</v>
      </c>
      <c r="N154" s="3" t="s">
        <v>16</v>
      </c>
      <c r="O154" s="3" t="s">
        <v>17</v>
      </c>
      <c r="P154" s="3" t="s">
        <v>18</v>
      </c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x14ac:dyDescent="0.25">
      <c r="A155" s="97" t="s">
        <v>19</v>
      </c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9"/>
    </row>
    <row r="156" spans="1:35" ht="26.4" x14ac:dyDescent="0.25">
      <c r="A156" s="4">
        <v>183</v>
      </c>
      <c r="B156" s="5" t="s">
        <v>67</v>
      </c>
      <c r="C156" s="6" t="s">
        <v>48</v>
      </c>
      <c r="D156" s="52" t="s">
        <v>48</v>
      </c>
      <c r="E156" s="2">
        <v>8.9774999999999991</v>
      </c>
      <c r="F156" s="2">
        <v>5.7256499999999999</v>
      </c>
      <c r="G156" s="2">
        <v>44.887500000000003</v>
      </c>
      <c r="H156" s="4">
        <v>368</v>
      </c>
      <c r="I156" s="3">
        <v>0.48877499999999996</v>
      </c>
      <c r="J156" s="2">
        <v>1.6358999999999999</v>
      </c>
      <c r="K156" s="3">
        <v>2.9925E-2</v>
      </c>
      <c r="L156" s="3">
        <v>0.289275</v>
      </c>
      <c r="M156" s="2">
        <v>181.02629999999999</v>
      </c>
      <c r="N156" s="2">
        <v>242.143125</v>
      </c>
      <c r="O156" s="2">
        <v>98.981925000000004</v>
      </c>
      <c r="P156" s="2">
        <v>2.8727999999999998</v>
      </c>
    </row>
    <row r="157" spans="1:35" ht="26.4" x14ac:dyDescent="0.25">
      <c r="A157" s="4">
        <v>377</v>
      </c>
      <c r="B157" s="5" t="s">
        <v>65</v>
      </c>
      <c r="C157" s="6" t="s">
        <v>29</v>
      </c>
      <c r="D157" s="52" t="s">
        <v>29</v>
      </c>
      <c r="E157" s="2">
        <v>0.1</v>
      </c>
      <c r="F157" s="2">
        <v>0</v>
      </c>
      <c r="G157" s="2">
        <v>15.2</v>
      </c>
      <c r="H157" s="4">
        <v>62</v>
      </c>
      <c r="I157" s="3">
        <v>0</v>
      </c>
      <c r="J157" s="3">
        <v>2.83</v>
      </c>
      <c r="K157" s="3">
        <v>0</v>
      </c>
      <c r="L157" s="3">
        <v>0.01</v>
      </c>
      <c r="M157" s="3">
        <v>14.2</v>
      </c>
      <c r="N157" s="3">
        <v>4.4000000000000004</v>
      </c>
      <c r="O157" s="3">
        <v>2.4</v>
      </c>
      <c r="P157" s="3">
        <v>0.36</v>
      </c>
    </row>
    <row r="158" spans="1:35" x14ac:dyDescent="0.25">
      <c r="A158" s="62" t="s">
        <v>23</v>
      </c>
      <c r="B158" s="5" t="s">
        <v>89</v>
      </c>
      <c r="C158" s="52" t="s">
        <v>25</v>
      </c>
      <c r="D158" s="52" t="s">
        <v>25</v>
      </c>
      <c r="E158" s="63">
        <v>2.1</v>
      </c>
      <c r="F158" s="63">
        <v>1.2</v>
      </c>
      <c r="G158" s="63">
        <v>19</v>
      </c>
      <c r="H158" s="62">
        <v>44</v>
      </c>
      <c r="I158" s="64">
        <v>0.03</v>
      </c>
      <c r="J158" s="64">
        <v>7</v>
      </c>
      <c r="K158" s="64">
        <v>0</v>
      </c>
      <c r="L158" s="64">
        <v>0.2</v>
      </c>
      <c r="M158" s="64">
        <v>16.100000000000001</v>
      </c>
      <c r="N158" s="64">
        <v>11</v>
      </c>
      <c r="O158" s="64">
        <v>9</v>
      </c>
      <c r="P158" s="64">
        <v>2.21</v>
      </c>
    </row>
    <row r="159" spans="1:35" ht="26.4" x14ac:dyDescent="0.25">
      <c r="A159" s="4" t="s">
        <v>23</v>
      </c>
      <c r="B159" s="5" t="s">
        <v>36</v>
      </c>
      <c r="C159" s="16" t="s">
        <v>25</v>
      </c>
      <c r="D159" s="16" t="s">
        <v>25</v>
      </c>
      <c r="E159" s="2">
        <v>1.6</v>
      </c>
      <c r="F159" s="2">
        <v>0.2</v>
      </c>
      <c r="G159" s="2">
        <v>9.6999999999999993</v>
      </c>
      <c r="H159" s="4">
        <v>47</v>
      </c>
      <c r="I159" s="3">
        <v>0.02</v>
      </c>
      <c r="J159" s="3">
        <v>0</v>
      </c>
      <c r="K159" s="3">
        <v>0</v>
      </c>
      <c r="L159" s="3">
        <v>0.3</v>
      </c>
      <c r="M159" s="3">
        <v>4.5999999999999996</v>
      </c>
      <c r="N159" s="3">
        <v>17.399999999999999</v>
      </c>
      <c r="O159" s="3">
        <v>6.6</v>
      </c>
      <c r="P159" s="3">
        <v>0.2</v>
      </c>
    </row>
    <row r="160" spans="1:35" ht="26.4" x14ac:dyDescent="0.25">
      <c r="A160" s="66" t="s">
        <v>23</v>
      </c>
      <c r="B160" s="5" t="s">
        <v>37</v>
      </c>
      <c r="C160" s="16" t="s">
        <v>59</v>
      </c>
      <c r="D160" s="16" t="s">
        <v>59</v>
      </c>
      <c r="E160" s="67">
        <v>2.2000000000000002</v>
      </c>
      <c r="F160" s="67">
        <v>0.4</v>
      </c>
      <c r="G160" s="67">
        <v>19.8</v>
      </c>
      <c r="H160" s="66">
        <v>92</v>
      </c>
      <c r="I160" s="68">
        <v>0.04</v>
      </c>
      <c r="J160" s="68">
        <v>0</v>
      </c>
      <c r="K160" s="68">
        <v>0</v>
      </c>
      <c r="L160" s="68">
        <v>0.4</v>
      </c>
      <c r="M160" s="68">
        <v>9.1999999999999993</v>
      </c>
      <c r="N160" s="68">
        <v>42.4</v>
      </c>
      <c r="O160" s="68">
        <v>10</v>
      </c>
      <c r="P160" s="68">
        <v>1.2</v>
      </c>
    </row>
    <row r="161" spans="1:16" x14ac:dyDescent="0.25">
      <c r="A161" s="7"/>
      <c r="B161" s="8" t="s">
        <v>30</v>
      </c>
      <c r="C161" s="9"/>
      <c r="D161" s="9"/>
      <c r="E161" s="10">
        <f t="shared" ref="E161:P161" si="37">E156+E157+E159+E158+E160</f>
        <v>14.977499999999999</v>
      </c>
      <c r="F161" s="10">
        <f t="shared" si="37"/>
        <v>7.5256500000000006</v>
      </c>
      <c r="G161" s="10">
        <f t="shared" si="37"/>
        <v>108.58750000000001</v>
      </c>
      <c r="H161" s="10">
        <f t="shared" si="37"/>
        <v>613</v>
      </c>
      <c r="I161" s="10">
        <f t="shared" si="37"/>
        <v>0.57877500000000004</v>
      </c>
      <c r="J161" s="10">
        <f t="shared" si="37"/>
        <v>11.4659</v>
      </c>
      <c r="K161" s="10">
        <f t="shared" si="37"/>
        <v>2.9925E-2</v>
      </c>
      <c r="L161" s="10">
        <f t="shared" si="37"/>
        <v>1.1992750000000001</v>
      </c>
      <c r="M161" s="10">
        <f t="shared" si="37"/>
        <v>225.12629999999996</v>
      </c>
      <c r="N161" s="10">
        <f t="shared" si="37"/>
        <v>317.34312499999999</v>
      </c>
      <c r="O161" s="10">
        <f t="shared" si="37"/>
        <v>126.981925</v>
      </c>
      <c r="P161" s="10">
        <f t="shared" si="37"/>
        <v>6.8427999999999995</v>
      </c>
    </row>
    <row r="162" spans="1:16" x14ac:dyDescent="0.25">
      <c r="A162" s="97" t="s">
        <v>31</v>
      </c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9"/>
    </row>
    <row r="163" spans="1:16" ht="26.4" x14ac:dyDescent="0.25">
      <c r="A163" s="13">
        <v>98</v>
      </c>
      <c r="B163" s="14" t="s">
        <v>71</v>
      </c>
      <c r="C163" s="6" t="s">
        <v>34</v>
      </c>
      <c r="D163" s="52" t="s">
        <v>34</v>
      </c>
      <c r="E163" s="2">
        <v>1.48</v>
      </c>
      <c r="F163" s="2">
        <v>4.9000000000000004</v>
      </c>
      <c r="G163" s="2">
        <v>6.1</v>
      </c>
      <c r="H163" s="4">
        <v>76</v>
      </c>
      <c r="I163" s="3">
        <v>0.08</v>
      </c>
      <c r="J163" s="3">
        <v>9.8800000000000008</v>
      </c>
      <c r="K163" s="3"/>
      <c r="L163" s="3">
        <v>2.2999999999999998</v>
      </c>
      <c r="M163" s="3">
        <v>35.880000000000003</v>
      </c>
      <c r="N163" s="3">
        <v>33.58</v>
      </c>
      <c r="O163" s="3">
        <v>14.18</v>
      </c>
      <c r="P163" s="3">
        <v>0.57999999999999996</v>
      </c>
    </row>
    <row r="164" spans="1:16" ht="27" customHeight="1" x14ac:dyDescent="0.25">
      <c r="A164" s="13">
        <v>148</v>
      </c>
      <c r="B164" s="14" t="s">
        <v>123</v>
      </c>
      <c r="C164" s="52" t="s">
        <v>59</v>
      </c>
      <c r="D164" s="52" t="s">
        <v>118</v>
      </c>
      <c r="E164" s="79">
        <v>1.2</v>
      </c>
      <c r="F164" s="79">
        <v>0.16</v>
      </c>
      <c r="G164" s="79">
        <v>3.16</v>
      </c>
      <c r="H164" s="78">
        <v>18.3</v>
      </c>
      <c r="I164" s="80">
        <v>0.05</v>
      </c>
      <c r="J164" s="80">
        <v>5.8</v>
      </c>
      <c r="K164" s="80">
        <v>0</v>
      </c>
      <c r="L164" s="80">
        <v>0.2</v>
      </c>
      <c r="M164" s="80">
        <v>29.6</v>
      </c>
      <c r="N164" s="80">
        <v>37.869999999999997</v>
      </c>
      <c r="O164" s="80">
        <v>23.5</v>
      </c>
      <c r="P164" s="80">
        <v>1.06</v>
      </c>
    </row>
    <row r="165" spans="1:16" ht="26.4" x14ac:dyDescent="0.25">
      <c r="A165" s="4">
        <v>235</v>
      </c>
      <c r="B165" s="5" t="s">
        <v>98</v>
      </c>
      <c r="C165" s="4" t="s">
        <v>80</v>
      </c>
      <c r="D165" s="51" t="s">
        <v>80</v>
      </c>
      <c r="E165" s="2">
        <v>7.3</v>
      </c>
      <c r="F165" s="2">
        <v>5.5</v>
      </c>
      <c r="G165" s="2">
        <v>6.2</v>
      </c>
      <c r="H165" s="4">
        <v>114</v>
      </c>
      <c r="I165" s="3">
        <v>0.08</v>
      </c>
      <c r="J165" s="3">
        <v>2.06</v>
      </c>
      <c r="K165" s="3">
        <v>0.02</v>
      </c>
      <c r="L165" s="3">
        <v>2.93</v>
      </c>
      <c r="M165" s="3">
        <v>42.68</v>
      </c>
      <c r="N165" s="3">
        <v>115.71</v>
      </c>
      <c r="O165" s="3">
        <v>20.97</v>
      </c>
      <c r="P165" s="3">
        <v>1.59</v>
      </c>
    </row>
    <row r="166" spans="1:16" ht="31.5" customHeight="1" x14ac:dyDescent="0.25">
      <c r="A166" s="4">
        <v>304</v>
      </c>
      <c r="B166" s="5" t="s">
        <v>88</v>
      </c>
      <c r="C166" s="6" t="s">
        <v>47</v>
      </c>
      <c r="D166" s="52" t="s">
        <v>47</v>
      </c>
      <c r="E166" s="2">
        <v>4.4000000000000004</v>
      </c>
      <c r="F166" s="2">
        <v>6.5</v>
      </c>
      <c r="G166" s="2">
        <v>44</v>
      </c>
      <c r="H166" s="4">
        <v>282</v>
      </c>
      <c r="I166" s="3">
        <v>0.05</v>
      </c>
      <c r="J166" s="3">
        <v>0</v>
      </c>
      <c r="K166" s="3">
        <v>0</v>
      </c>
      <c r="L166" s="3">
        <v>0.34</v>
      </c>
      <c r="M166" s="3">
        <v>1.64</v>
      </c>
      <c r="N166" s="3">
        <v>73.14</v>
      </c>
      <c r="O166" s="3">
        <v>19.600000000000001</v>
      </c>
      <c r="P166" s="3">
        <v>0.64</v>
      </c>
    </row>
    <row r="167" spans="1:16" ht="26.4" x14ac:dyDescent="0.25">
      <c r="A167" s="4" t="s">
        <v>23</v>
      </c>
      <c r="B167" s="5" t="s">
        <v>36</v>
      </c>
      <c r="C167" s="6" t="s">
        <v>25</v>
      </c>
      <c r="D167" s="52" t="s">
        <v>25</v>
      </c>
      <c r="E167" s="2">
        <v>1.6</v>
      </c>
      <c r="F167" s="2">
        <v>0.2</v>
      </c>
      <c r="G167" s="2">
        <v>9.6999999999999993</v>
      </c>
      <c r="H167" s="4">
        <v>47</v>
      </c>
      <c r="I167" s="3">
        <v>0.02</v>
      </c>
      <c r="J167" s="3">
        <v>0</v>
      </c>
      <c r="K167" s="3">
        <v>0</v>
      </c>
      <c r="L167" s="2">
        <v>0.26</v>
      </c>
      <c r="M167" s="2">
        <v>4.5999999999999996</v>
      </c>
      <c r="N167" s="2">
        <v>17.399999999999999</v>
      </c>
      <c r="O167" s="2">
        <v>6.6</v>
      </c>
      <c r="P167" s="2">
        <v>0.22</v>
      </c>
    </row>
    <row r="168" spans="1:16" ht="26.4" x14ac:dyDescent="0.25">
      <c r="A168" s="4" t="s">
        <v>23</v>
      </c>
      <c r="B168" s="5" t="s">
        <v>37</v>
      </c>
      <c r="C168" s="6" t="s">
        <v>59</v>
      </c>
      <c r="D168" s="52" t="s">
        <v>59</v>
      </c>
      <c r="E168" s="2">
        <v>2.2000000000000002</v>
      </c>
      <c r="F168" s="2">
        <v>0.4</v>
      </c>
      <c r="G168" s="2">
        <v>19.8</v>
      </c>
      <c r="H168" s="4">
        <v>92</v>
      </c>
      <c r="I168" s="3">
        <v>0.04</v>
      </c>
      <c r="J168" s="3">
        <v>0</v>
      </c>
      <c r="K168" s="3">
        <v>0</v>
      </c>
      <c r="L168" s="2">
        <v>0.36</v>
      </c>
      <c r="M168" s="2">
        <v>9.1999999999999993</v>
      </c>
      <c r="N168" s="2">
        <v>42.4</v>
      </c>
      <c r="O168" s="2">
        <v>10</v>
      </c>
      <c r="P168" s="2">
        <v>1.24</v>
      </c>
    </row>
    <row r="169" spans="1:16" ht="26.4" x14ac:dyDescent="0.25">
      <c r="A169" s="4">
        <v>348</v>
      </c>
      <c r="B169" s="5" t="s">
        <v>63</v>
      </c>
      <c r="C169" s="6" t="s">
        <v>38</v>
      </c>
      <c r="D169" s="52" t="s">
        <v>38</v>
      </c>
      <c r="E169" s="2">
        <v>0.1</v>
      </c>
      <c r="F169" s="2">
        <v>0</v>
      </c>
      <c r="G169" s="2">
        <v>15.2</v>
      </c>
      <c r="H169" s="4">
        <v>62</v>
      </c>
      <c r="I169" s="3">
        <v>0</v>
      </c>
      <c r="J169" s="3">
        <v>2.83</v>
      </c>
      <c r="K169" s="3">
        <v>0</v>
      </c>
      <c r="L169" s="3">
        <v>0.01</v>
      </c>
      <c r="M169" s="3">
        <v>14.2</v>
      </c>
      <c r="N169" s="3">
        <v>4.4000000000000004</v>
      </c>
      <c r="O169" s="3">
        <v>2.4</v>
      </c>
      <c r="P169" s="3">
        <v>0.36</v>
      </c>
    </row>
    <row r="170" spans="1:16" x14ac:dyDescent="0.25">
      <c r="A170" s="7"/>
      <c r="B170" s="8" t="s">
        <v>39</v>
      </c>
      <c r="C170" s="9"/>
      <c r="D170" s="9"/>
      <c r="E170" s="10">
        <f>E163+E165+E166+E167+E168+E169</f>
        <v>17.080000000000002</v>
      </c>
      <c r="F170" s="10">
        <f>F163+F165+F166+F167+F168+F169</f>
        <v>17.499999999999996</v>
      </c>
      <c r="G170" s="10">
        <f t="shared" ref="G170:P170" si="38">G163+G165+G166+G167+G168+G169</f>
        <v>101</v>
      </c>
      <c r="H170" s="10">
        <f t="shared" si="38"/>
        <v>673</v>
      </c>
      <c r="I170" s="10">
        <f t="shared" si="38"/>
        <v>0.27</v>
      </c>
      <c r="J170" s="10">
        <f t="shared" si="38"/>
        <v>14.770000000000001</v>
      </c>
      <c r="K170" s="10">
        <f t="shared" si="38"/>
        <v>0.02</v>
      </c>
      <c r="L170" s="10">
        <f t="shared" si="38"/>
        <v>6.2</v>
      </c>
      <c r="M170" s="10">
        <f t="shared" si="38"/>
        <v>108.2</v>
      </c>
      <c r="N170" s="10">
        <f t="shared" si="38"/>
        <v>286.63</v>
      </c>
      <c r="O170" s="10">
        <f t="shared" si="38"/>
        <v>73.75</v>
      </c>
      <c r="P170" s="10">
        <f t="shared" si="38"/>
        <v>4.6300000000000008</v>
      </c>
    </row>
    <row r="171" spans="1:16" x14ac:dyDescent="0.25">
      <c r="A171" s="4"/>
      <c r="B171" s="8" t="s">
        <v>41</v>
      </c>
      <c r="C171" s="6"/>
      <c r="D171" s="52"/>
      <c r="E171" s="10">
        <f t="shared" ref="E171:P171" si="39">E161+E170</f>
        <v>32.057500000000005</v>
      </c>
      <c r="F171" s="10">
        <f t="shared" si="39"/>
        <v>25.025649999999999</v>
      </c>
      <c r="G171" s="10">
        <f t="shared" si="39"/>
        <v>209.58750000000001</v>
      </c>
      <c r="H171" s="10">
        <f t="shared" si="39"/>
        <v>1286</v>
      </c>
      <c r="I171" s="10">
        <f t="shared" si="39"/>
        <v>0.84877500000000006</v>
      </c>
      <c r="J171" s="10">
        <f t="shared" si="39"/>
        <v>26.235900000000001</v>
      </c>
      <c r="K171" s="10">
        <f t="shared" si="39"/>
        <v>4.9924999999999997E-2</v>
      </c>
      <c r="L171" s="10">
        <f t="shared" si="39"/>
        <v>7.3992750000000003</v>
      </c>
      <c r="M171" s="10">
        <f t="shared" si="39"/>
        <v>333.32629999999995</v>
      </c>
      <c r="N171" s="10">
        <f t="shared" si="39"/>
        <v>603.97312499999998</v>
      </c>
      <c r="O171" s="10">
        <f t="shared" si="39"/>
        <v>200.73192499999999</v>
      </c>
      <c r="P171" s="10">
        <f t="shared" si="39"/>
        <v>11.472799999999999</v>
      </c>
    </row>
    <row r="172" spans="1:16" x14ac:dyDescent="0.25">
      <c r="A172" s="97" t="s">
        <v>110</v>
      </c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9"/>
    </row>
    <row r="173" spans="1:16" ht="15" customHeight="1" x14ac:dyDescent="0.25">
      <c r="A173" s="119" t="s">
        <v>1</v>
      </c>
      <c r="B173" s="102" t="s">
        <v>2</v>
      </c>
      <c r="C173" s="86" t="s">
        <v>3</v>
      </c>
      <c r="D173" s="87"/>
      <c r="E173" s="100" t="s">
        <v>4</v>
      </c>
      <c r="F173" s="101"/>
      <c r="G173" s="91"/>
      <c r="H173" s="119" t="s">
        <v>5</v>
      </c>
      <c r="I173" s="94" t="s">
        <v>6</v>
      </c>
      <c r="J173" s="95"/>
      <c r="K173" s="95"/>
      <c r="L173" s="96"/>
      <c r="M173" s="94" t="s">
        <v>7</v>
      </c>
      <c r="N173" s="95"/>
      <c r="O173" s="95"/>
      <c r="P173" s="96"/>
    </row>
    <row r="174" spans="1:16" ht="39.75" customHeight="1" x14ac:dyDescent="0.25">
      <c r="A174" s="120"/>
      <c r="B174" s="103"/>
      <c r="C174" s="57" t="s">
        <v>84</v>
      </c>
      <c r="D174" s="58" t="s">
        <v>85</v>
      </c>
      <c r="E174" s="2" t="s">
        <v>8</v>
      </c>
      <c r="F174" s="2" t="s">
        <v>9</v>
      </c>
      <c r="G174" s="2" t="s">
        <v>10</v>
      </c>
      <c r="H174" s="120"/>
      <c r="I174" s="3" t="s">
        <v>11</v>
      </c>
      <c r="J174" s="3" t="s">
        <v>12</v>
      </c>
      <c r="K174" s="3" t="s">
        <v>13</v>
      </c>
      <c r="L174" s="3" t="s">
        <v>14</v>
      </c>
      <c r="M174" s="3" t="s">
        <v>15</v>
      </c>
      <c r="N174" s="3" t="s">
        <v>16</v>
      </c>
      <c r="O174" s="3" t="s">
        <v>17</v>
      </c>
      <c r="P174" s="3" t="s">
        <v>18</v>
      </c>
    </row>
    <row r="175" spans="1:16" x14ac:dyDescent="0.25">
      <c r="A175" s="97" t="s">
        <v>19</v>
      </c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9"/>
    </row>
    <row r="176" spans="1:16" ht="26.4" x14ac:dyDescent="0.25">
      <c r="A176" s="4">
        <v>176</v>
      </c>
      <c r="B176" s="5" t="s">
        <v>64</v>
      </c>
      <c r="C176" s="6" t="s">
        <v>61</v>
      </c>
      <c r="D176" s="52" t="s">
        <v>61</v>
      </c>
      <c r="E176" s="2">
        <v>8.6449999999999996</v>
      </c>
      <c r="F176" s="2">
        <v>11.837</v>
      </c>
      <c r="G176" s="2">
        <v>39.634</v>
      </c>
      <c r="H176" s="4">
        <v>256</v>
      </c>
      <c r="I176" s="3">
        <v>0.37240000000000001</v>
      </c>
      <c r="J176" s="3">
        <v>5.0938999999999997</v>
      </c>
      <c r="K176" s="3">
        <v>5.4530000000000002E-2</v>
      </c>
      <c r="L176" s="3">
        <v>0.39900000000000002</v>
      </c>
      <c r="M176" s="3">
        <v>152.9101</v>
      </c>
      <c r="N176" s="3">
        <v>210.39269999999999</v>
      </c>
      <c r="O176" s="3">
        <v>49.741999999999997</v>
      </c>
      <c r="P176" s="3">
        <v>1.5960000000000001</v>
      </c>
    </row>
    <row r="177" spans="1:16" ht="26.4" x14ac:dyDescent="0.25">
      <c r="A177" s="4">
        <v>379</v>
      </c>
      <c r="B177" s="5" t="s">
        <v>68</v>
      </c>
      <c r="C177" s="6" t="s">
        <v>38</v>
      </c>
      <c r="D177" s="52" t="s">
        <v>38</v>
      </c>
      <c r="E177" s="2">
        <v>3.2</v>
      </c>
      <c r="F177" s="2">
        <v>2.7</v>
      </c>
      <c r="G177" s="2">
        <v>15.9</v>
      </c>
      <c r="H177" s="4">
        <v>101</v>
      </c>
      <c r="I177" s="3">
        <v>0.2</v>
      </c>
      <c r="J177" s="3">
        <v>1.3</v>
      </c>
      <c r="K177" s="3">
        <v>0.02</v>
      </c>
      <c r="L177" s="3">
        <v>0</v>
      </c>
      <c r="M177" s="3">
        <v>125.78</v>
      </c>
      <c r="N177" s="3">
        <v>90</v>
      </c>
      <c r="O177" s="3">
        <v>14</v>
      </c>
      <c r="P177" s="3">
        <v>0.13</v>
      </c>
    </row>
    <row r="178" spans="1:16" x14ac:dyDescent="0.25">
      <c r="A178" s="42" t="s">
        <v>23</v>
      </c>
      <c r="B178" s="18" t="s">
        <v>87</v>
      </c>
      <c r="C178" s="43" t="s">
        <v>40</v>
      </c>
      <c r="D178" s="43" t="s">
        <v>40</v>
      </c>
      <c r="E178" s="40">
        <v>0.4</v>
      </c>
      <c r="F178" s="40">
        <v>0.4</v>
      </c>
      <c r="G178" s="40">
        <v>9.8000000000000007</v>
      </c>
      <c r="H178" s="42">
        <v>44</v>
      </c>
      <c r="I178" s="41">
        <v>0.03</v>
      </c>
      <c r="J178" s="41">
        <v>7</v>
      </c>
      <c r="K178" s="41">
        <v>0</v>
      </c>
      <c r="L178" s="41">
        <v>0.2</v>
      </c>
      <c r="M178" s="41">
        <v>16.100000000000001</v>
      </c>
      <c r="N178" s="41">
        <v>11</v>
      </c>
      <c r="O178" s="41">
        <v>9</v>
      </c>
      <c r="P178" s="41">
        <v>2.21</v>
      </c>
    </row>
    <row r="179" spans="1:16" ht="26.4" x14ac:dyDescent="0.25">
      <c r="A179" s="4" t="s">
        <v>23</v>
      </c>
      <c r="B179" s="5" t="s">
        <v>36</v>
      </c>
      <c r="C179" s="4" t="s">
        <v>25</v>
      </c>
      <c r="D179" s="51" t="s">
        <v>25</v>
      </c>
      <c r="E179" s="2">
        <v>3.2</v>
      </c>
      <c r="F179" s="2">
        <v>0.4</v>
      </c>
      <c r="G179" s="2">
        <v>19.399999999999999</v>
      </c>
      <c r="H179" s="4">
        <v>94</v>
      </c>
      <c r="I179" s="3">
        <v>0.04</v>
      </c>
      <c r="J179" s="3">
        <v>0</v>
      </c>
      <c r="K179" s="3">
        <v>0</v>
      </c>
      <c r="L179" s="3">
        <v>0.52</v>
      </c>
      <c r="M179" s="3">
        <v>9.1999999999999993</v>
      </c>
      <c r="N179" s="3">
        <v>34.799999999999997</v>
      </c>
      <c r="O179" s="3">
        <v>13.2</v>
      </c>
      <c r="P179" s="3">
        <v>0.44</v>
      </c>
    </row>
    <row r="180" spans="1:16" x14ac:dyDescent="0.25">
      <c r="A180" s="7"/>
      <c r="B180" s="8" t="s">
        <v>30</v>
      </c>
      <c r="C180" s="9"/>
      <c r="D180" s="9"/>
      <c r="E180" s="10">
        <f>E176+E177+E179+E178</f>
        <v>15.444999999999999</v>
      </c>
      <c r="F180" s="10">
        <f t="shared" ref="F180:P180" si="40">F176+F177+F179+F178</f>
        <v>15.337</v>
      </c>
      <c r="G180" s="10">
        <f t="shared" si="40"/>
        <v>84.733999999999995</v>
      </c>
      <c r="H180" s="10">
        <f t="shared" si="40"/>
        <v>495</v>
      </c>
      <c r="I180" s="10">
        <f t="shared" si="40"/>
        <v>0.64240000000000008</v>
      </c>
      <c r="J180" s="10">
        <f t="shared" si="40"/>
        <v>13.393899999999999</v>
      </c>
      <c r="K180" s="10">
        <f t="shared" si="40"/>
        <v>7.4529999999999999E-2</v>
      </c>
      <c r="L180" s="10">
        <f t="shared" si="40"/>
        <v>1.119</v>
      </c>
      <c r="M180" s="10">
        <f t="shared" si="40"/>
        <v>303.99010000000004</v>
      </c>
      <c r="N180" s="10">
        <f t="shared" si="40"/>
        <v>346.1927</v>
      </c>
      <c r="O180" s="10">
        <f t="shared" si="40"/>
        <v>85.941999999999993</v>
      </c>
      <c r="P180" s="10">
        <f t="shared" si="40"/>
        <v>4.3759999999999994</v>
      </c>
    </row>
    <row r="181" spans="1:16" x14ac:dyDescent="0.25">
      <c r="A181" s="97" t="s">
        <v>31</v>
      </c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9"/>
    </row>
    <row r="182" spans="1:16" ht="26.4" x14ac:dyDescent="0.25">
      <c r="A182" s="4">
        <v>82</v>
      </c>
      <c r="B182" s="5" t="s">
        <v>62</v>
      </c>
      <c r="C182" s="6" t="s">
        <v>34</v>
      </c>
      <c r="D182" s="52" t="s">
        <v>34</v>
      </c>
      <c r="E182" s="2">
        <v>6.8</v>
      </c>
      <c r="F182" s="2">
        <v>8.3000000000000007</v>
      </c>
      <c r="G182" s="2">
        <v>10.9</v>
      </c>
      <c r="H182" s="4">
        <v>150</v>
      </c>
      <c r="I182" s="3">
        <v>0.09</v>
      </c>
      <c r="J182" s="3">
        <v>10.7</v>
      </c>
      <c r="K182" s="3">
        <v>0</v>
      </c>
      <c r="L182" s="3">
        <v>2.4</v>
      </c>
      <c r="M182" s="3">
        <v>49.73</v>
      </c>
      <c r="N182" s="3">
        <v>54.6</v>
      </c>
      <c r="O182" s="3">
        <v>26.13</v>
      </c>
      <c r="P182" s="3">
        <v>1.23</v>
      </c>
    </row>
    <row r="183" spans="1:16" ht="26.4" x14ac:dyDescent="0.25">
      <c r="A183" s="78">
        <v>26</v>
      </c>
      <c r="B183" s="5" t="s">
        <v>124</v>
      </c>
      <c r="C183" s="52" t="s">
        <v>59</v>
      </c>
      <c r="D183" s="52" t="s">
        <v>118</v>
      </c>
      <c r="E183" s="79">
        <v>1.2</v>
      </c>
      <c r="F183" s="79">
        <v>0.16</v>
      </c>
      <c r="G183" s="79">
        <v>3.16</v>
      </c>
      <c r="H183" s="78">
        <v>18.3</v>
      </c>
      <c r="I183" s="80">
        <v>0.05</v>
      </c>
      <c r="J183" s="80">
        <v>5.8</v>
      </c>
      <c r="K183" s="80">
        <v>0</v>
      </c>
      <c r="L183" s="80">
        <v>0.2</v>
      </c>
      <c r="M183" s="80">
        <v>29.6</v>
      </c>
      <c r="N183" s="80">
        <v>37.869999999999997</v>
      </c>
      <c r="O183" s="80">
        <v>23.5</v>
      </c>
      <c r="P183" s="80">
        <v>1.06</v>
      </c>
    </row>
    <row r="184" spans="1:16" ht="26.25" customHeight="1" x14ac:dyDescent="0.25">
      <c r="A184" s="4">
        <v>2649</v>
      </c>
      <c r="B184" s="5" t="s">
        <v>46</v>
      </c>
      <c r="C184" s="6" t="s">
        <v>40</v>
      </c>
      <c r="D184" s="52" t="s">
        <v>40</v>
      </c>
      <c r="E184" s="2">
        <v>15.6</v>
      </c>
      <c r="F184" s="2">
        <v>11.3</v>
      </c>
      <c r="G184" s="2">
        <v>3.5</v>
      </c>
      <c r="H184" s="4">
        <v>151</v>
      </c>
      <c r="I184" s="3">
        <v>1.66</v>
      </c>
      <c r="J184" s="3">
        <v>5.61</v>
      </c>
      <c r="K184" s="3">
        <v>2.44</v>
      </c>
      <c r="L184" s="3">
        <v>3.08</v>
      </c>
      <c r="M184" s="3">
        <v>18.48</v>
      </c>
      <c r="N184" s="3">
        <v>305</v>
      </c>
      <c r="O184" s="3">
        <v>19.579999999999998</v>
      </c>
      <c r="P184" s="3">
        <v>14.16</v>
      </c>
    </row>
    <row r="185" spans="1:16" x14ac:dyDescent="0.25">
      <c r="A185" s="4">
        <v>222</v>
      </c>
      <c r="B185" s="5" t="s">
        <v>101</v>
      </c>
      <c r="C185" s="6" t="s">
        <v>38</v>
      </c>
      <c r="D185" s="52" t="s">
        <v>38</v>
      </c>
      <c r="E185" s="2">
        <v>5.9850000000000003</v>
      </c>
      <c r="F185" s="2">
        <v>5.7190000000000003</v>
      </c>
      <c r="G185" s="2">
        <v>42.161000000000001</v>
      </c>
      <c r="H185" s="4">
        <v>154</v>
      </c>
      <c r="I185" s="3">
        <v>9.3100000000000002E-2</v>
      </c>
      <c r="J185" s="3">
        <v>0</v>
      </c>
      <c r="K185" s="3">
        <v>0</v>
      </c>
      <c r="L185" s="3">
        <v>0.78470000000000006</v>
      </c>
      <c r="M185" s="3">
        <v>25.642399999999999</v>
      </c>
      <c r="N185" s="3">
        <v>206.017</v>
      </c>
      <c r="O185" s="3">
        <v>25.256699999999999</v>
      </c>
      <c r="P185" s="3">
        <v>1.1571</v>
      </c>
    </row>
    <row r="186" spans="1:16" ht="26.4" x14ac:dyDescent="0.25">
      <c r="A186" s="4" t="s">
        <v>23</v>
      </c>
      <c r="B186" s="5" t="s">
        <v>36</v>
      </c>
      <c r="C186" s="6" t="s">
        <v>25</v>
      </c>
      <c r="D186" s="52" t="s">
        <v>25</v>
      </c>
      <c r="E186" s="2">
        <v>1.6</v>
      </c>
      <c r="F186" s="2">
        <v>0.2</v>
      </c>
      <c r="G186" s="2">
        <v>9.6999999999999993</v>
      </c>
      <c r="H186" s="4">
        <v>47</v>
      </c>
      <c r="I186" s="3">
        <v>0.02</v>
      </c>
      <c r="J186" s="3">
        <v>0</v>
      </c>
      <c r="K186" s="3">
        <v>0</v>
      </c>
      <c r="L186" s="2">
        <v>0.26</v>
      </c>
      <c r="M186" s="2">
        <v>4.5999999999999996</v>
      </c>
      <c r="N186" s="2">
        <v>17.399999999999999</v>
      </c>
      <c r="O186" s="2">
        <v>6.6</v>
      </c>
      <c r="P186" s="2">
        <v>0.22</v>
      </c>
    </row>
    <row r="187" spans="1:16" ht="26.4" x14ac:dyDescent="0.25">
      <c r="A187" s="4" t="s">
        <v>23</v>
      </c>
      <c r="B187" s="5" t="s">
        <v>37</v>
      </c>
      <c r="C187" s="6" t="s">
        <v>59</v>
      </c>
      <c r="D187" s="52" t="s">
        <v>59</v>
      </c>
      <c r="E187" s="2">
        <v>3.3</v>
      </c>
      <c r="F187" s="2">
        <v>0.60000000000000009</v>
      </c>
      <c r="G187" s="2">
        <v>29.7</v>
      </c>
      <c r="H187" s="4">
        <v>138</v>
      </c>
      <c r="I187" s="3">
        <v>0.06</v>
      </c>
      <c r="J187" s="3">
        <v>0</v>
      </c>
      <c r="K187" s="3">
        <v>0</v>
      </c>
      <c r="L187" s="3">
        <v>0.54</v>
      </c>
      <c r="M187" s="3">
        <v>13.8</v>
      </c>
      <c r="N187" s="3">
        <v>63.6</v>
      </c>
      <c r="O187" s="3">
        <v>15</v>
      </c>
      <c r="P187" s="3">
        <v>1.86</v>
      </c>
    </row>
    <row r="188" spans="1:16" x14ac:dyDescent="0.25">
      <c r="A188" s="4">
        <v>348</v>
      </c>
      <c r="B188" s="5" t="s">
        <v>90</v>
      </c>
      <c r="C188" s="6" t="s">
        <v>38</v>
      </c>
      <c r="D188" s="52" t="s">
        <v>38</v>
      </c>
      <c r="E188" s="2">
        <v>0.1</v>
      </c>
      <c r="F188" s="2">
        <v>0</v>
      </c>
      <c r="G188" s="2">
        <v>15.2</v>
      </c>
      <c r="H188" s="2">
        <v>62</v>
      </c>
      <c r="I188" s="2">
        <v>0</v>
      </c>
      <c r="J188" s="2">
        <v>2.83</v>
      </c>
      <c r="K188" s="2">
        <v>0</v>
      </c>
      <c r="L188" s="2">
        <v>0.01</v>
      </c>
      <c r="M188" s="3">
        <v>14.2</v>
      </c>
      <c r="N188" s="3">
        <v>4.4000000000000004</v>
      </c>
      <c r="O188" s="3">
        <v>2.4</v>
      </c>
      <c r="P188" s="3">
        <v>0.36</v>
      </c>
    </row>
    <row r="189" spans="1:16" x14ac:dyDescent="0.25">
      <c r="A189" s="7"/>
      <c r="B189" s="8" t="s">
        <v>39</v>
      </c>
      <c r="C189" s="9"/>
      <c r="D189" s="9"/>
      <c r="E189" s="10">
        <f>E182+E184+E185+E186+E187+E188</f>
        <v>33.384999999999998</v>
      </c>
      <c r="F189" s="10">
        <f t="shared" ref="F189:L189" si="41">F182+F184+F185+F186+F187+F188</f>
        <v>26.119000000000003</v>
      </c>
      <c r="G189" s="10">
        <f t="shared" si="41"/>
        <v>111.161</v>
      </c>
      <c r="H189" s="10">
        <f t="shared" si="41"/>
        <v>702</v>
      </c>
      <c r="I189" s="10">
        <f t="shared" si="41"/>
        <v>1.9231</v>
      </c>
      <c r="J189" s="10">
        <f t="shared" si="41"/>
        <v>19.14</v>
      </c>
      <c r="K189" s="10">
        <f t="shared" si="41"/>
        <v>2.44</v>
      </c>
      <c r="L189" s="10">
        <f t="shared" si="41"/>
        <v>7.0747</v>
      </c>
      <c r="M189" s="10">
        <f t="shared" ref="M189" si="42">M182+M184+M185+M186+M187+M188</f>
        <v>126.45239999999998</v>
      </c>
      <c r="N189" s="10">
        <f t="shared" ref="N189" si="43">N182+N184+N185+N186+N187+N188</f>
        <v>651.01699999999994</v>
      </c>
      <c r="O189" s="10">
        <f t="shared" ref="O189" si="44">O182+O184+O185+O186+O187+O188</f>
        <v>94.966699999999989</v>
      </c>
      <c r="P189" s="10">
        <f t="shared" ref="P189" si="45">P182+P184+P185+P186+P187+P188</f>
        <v>18.987099999999998</v>
      </c>
    </row>
    <row r="190" spans="1:16" x14ac:dyDescent="0.25">
      <c r="A190" s="4"/>
      <c r="B190" s="8" t="s">
        <v>41</v>
      </c>
      <c r="C190" s="6"/>
      <c r="D190" s="52"/>
      <c r="E190" s="10" t="s">
        <v>86</v>
      </c>
      <c r="F190" s="10">
        <f t="shared" ref="F190:P190" si="46">F180+F189</f>
        <v>41.456000000000003</v>
      </c>
      <c r="G190" s="10">
        <f t="shared" si="46"/>
        <v>195.89499999999998</v>
      </c>
      <c r="H190" s="10">
        <f t="shared" si="46"/>
        <v>1197</v>
      </c>
      <c r="I190" s="10">
        <f t="shared" si="46"/>
        <v>2.5655000000000001</v>
      </c>
      <c r="J190" s="10">
        <f t="shared" si="46"/>
        <v>32.533900000000003</v>
      </c>
      <c r="K190" s="10">
        <f t="shared" si="46"/>
        <v>2.5145300000000002</v>
      </c>
      <c r="L190" s="10">
        <f t="shared" si="46"/>
        <v>8.1936999999999998</v>
      </c>
      <c r="M190" s="10">
        <f t="shared" si="46"/>
        <v>430.4425</v>
      </c>
      <c r="N190" s="7">
        <f t="shared" si="46"/>
        <v>997.20969999999988</v>
      </c>
      <c r="O190" s="10">
        <f t="shared" si="46"/>
        <v>180.90869999999998</v>
      </c>
      <c r="P190" s="10">
        <f t="shared" si="46"/>
        <v>23.363099999999996</v>
      </c>
    </row>
    <row r="191" spans="1:16" x14ac:dyDescent="0.25">
      <c r="A191" s="83" t="s">
        <v>111</v>
      </c>
      <c r="B191" s="83"/>
      <c r="C191" s="90"/>
      <c r="D191" s="90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pans="1:16" x14ac:dyDescent="0.25">
      <c r="A192" s="84" t="s">
        <v>1</v>
      </c>
      <c r="B192" s="85" t="s">
        <v>2</v>
      </c>
      <c r="C192" s="92" t="s">
        <v>3</v>
      </c>
      <c r="D192" s="92"/>
      <c r="E192" s="91" t="s">
        <v>4</v>
      </c>
      <c r="F192" s="88"/>
      <c r="G192" s="88"/>
      <c r="H192" s="84" t="s">
        <v>5</v>
      </c>
      <c r="I192" s="89" t="s">
        <v>6</v>
      </c>
      <c r="J192" s="89"/>
      <c r="K192" s="89"/>
      <c r="L192" s="89"/>
      <c r="M192" s="89" t="s">
        <v>7</v>
      </c>
      <c r="N192" s="89"/>
      <c r="O192" s="89"/>
      <c r="P192" s="89"/>
    </row>
    <row r="193" spans="1:16" ht="52.8" x14ac:dyDescent="0.25">
      <c r="A193" s="84"/>
      <c r="B193" s="85"/>
      <c r="C193" s="60" t="s">
        <v>84</v>
      </c>
      <c r="D193" s="60" t="s">
        <v>85</v>
      </c>
      <c r="E193" s="69" t="s">
        <v>8</v>
      </c>
      <c r="F193" s="73" t="s">
        <v>9</v>
      </c>
      <c r="G193" s="73" t="s">
        <v>10</v>
      </c>
      <c r="H193" s="84"/>
      <c r="I193" s="71" t="s">
        <v>11</v>
      </c>
      <c r="J193" s="71" t="s">
        <v>12</v>
      </c>
      <c r="K193" s="71" t="s">
        <v>13</v>
      </c>
      <c r="L193" s="71" t="s">
        <v>14</v>
      </c>
      <c r="M193" s="71" t="s">
        <v>15</v>
      </c>
      <c r="N193" s="71" t="s">
        <v>16</v>
      </c>
      <c r="O193" s="71" t="s">
        <v>17</v>
      </c>
      <c r="P193" s="71" t="s">
        <v>18</v>
      </c>
    </row>
    <row r="194" spans="1:16" x14ac:dyDescent="0.25">
      <c r="A194" s="83" t="s">
        <v>19</v>
      </c>
      <c r="B194" s="83"/>
      <c r="C194" s="93"/>
      <c r="D194" s="9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1:16" ht="26.4" x14ac:dyDescent="0.25">
      <c r="A195" s="72" t="s">
        <v>20</v>
      </c>
      <c r="B195" s="5" t="s">
        <v>67</v>
      </c>
      <c r="C195" s="52" t="s">
        <v>21</v>
      </c>
      <c r="D195" s="52" t="s">
        <v>21</v>
      </c>
      <c r="E195" s="73">
        <v>6.1180000000000003</v>
      </c>
      <c r="F195" s="73">
        <v>10.64</v>
      </c>
      <c r="G195" s="73">
        <v>42.293999999999997</v>
      </c>
      <c r="H195" s="72">
        <v>289.94</v>
      </c>
      <c r="I195" s="71">
        <v>0.25270000000000004</v>
      </c>
      <c r="J195" s="71">
        <v>1.1703999999999999</v>
      </c>
      <c r="K195" s="71">
        <v>5.3200000000000004E-2</v>
      </c>
      <c r="L195" s="71">
        <v>0.51870000000000005</v>
      </c>
      <c r="M195" s="71">
        <v>133.73150000000001</v>
      </c>
      <c r="N195" s="71">
        <v>117.8912</v>
      </c>
      <c r="O195" s="71">
        <v>20.2559</v>
      </c>
      <c r="P195" s="71">
        <v>0.50540000000000007</v>
      </c>
    </row>
    <row r="196" spans="1:16" x14ac:dyDescent="0.25">
      <c r="A196" s="72" t="s">
        <v>23</v>
      </c>
      <c r="B196" s="5" t="s">
        <v>24</v>
      </c>
      <c r="C196" s="52" t="s">
        <v>25</v>
      </c>
      <c r="D196" s="52" t="s">
        <v>25</v>
      </c>
      <c r="E196" s="73">
        <v>3.2</v>
      </c>
      <c r="F196" s="73">
        <v>0.4</v>
      </c>
      <c r="G196" s="73">
        <v>19.399999999999999</v>
      </c>
      <c r="H196" s="72">
        <v>94</v>
      </c>
      <c r="I196" s="71">
        <v>0.04</v>
      </c>
      <c r="J196" s="71">
        <v>0</v>
      </c>
      <c r="K196" s="71">
        <v>0</v>
      </c>
      <c r="L196" s="71">
        <v>0.52</v>
      </c>
      <c r="M196" s="71">
        <v>9.1999999999999993</v>
      </c>
      <c r="N196" s="71">
        <v>34.799999999999997</v>
      </c>
      <c r="O196" s="71">
        <v>13.2</v>
      </c>
      <c r="P196" s="71">
        <v>0.44</v>
      </c>
    </row>
    <row r="197" spans="1:16" ht="26.4" x14ac:dyDescent="0.25">
      <c r="A197" s="72" t="s">
        <v>26</v>
      </c>
      <c r="B197" s="5" t="s">
        <v>27</v>
      </c>
      <c r="C197" s="52" t="s">
        <v>28</v>
      </c>
      <c r="D197" s="52" t="s">
        <v>28</v>
      </c>
      <c r="E197" s="73">
        <v>0.1</v>
      </c>
      <c r="F197" s="73">
        <v>7.25</v>
      </c>
      <c r="G197" s="73">
        <v>0.15</v>
      </c>
      <c r="H197" s="72">
        <v>66</v>
      </c>
      <c r="I197" s="71">
        <v>0.01</v>
      </c>
      <c r="J197" s="71">
        <v>0</v>
      </c>
      <c r="K197" s="71">
        <v>0.04</v>
      </c>
      <c r="L197" s="71">
        <v>0.11</v>
      </c>
      <c r="M197" s="71">
        <v>2.4</v>
      </c>
      <c r="N197" s="71">
        <v>3</v>
      </c>
      <c r="O197" s="71">
        <v>0</v>
      </c>
      <c r="P197" s="71">
        <v>0.02</v>
      </c>
    </row>
    <row r="198" spans="1:16" ht="26.4" x14ac:dyDescent="0.25">
      <c r="A198" s="72">
        <v>377</v>
      </c>
      <c r="B198" s="5" t="s">
        <v>65</v>
      </c>
      <c r="C198" s="52" t="s">
        <v>29</v>
      </c>
      <c r="D198" s="52" t="s">
        <v>29</v>
      </c>
      <c r="E198" s="73">
        <v>0.1</v>
      </c>
      <c r="F198" s="73">
        <v>0</v>
      </c>
      <c r="G198" s="73">
        <v>15.2</v>
      </c>
      <c r="H198" s="72">
        <v>62</v>
      </c>
      <c r="I198" s="71">
        <v>0</v>
      </c>
      <c r="J198" s="71">
        <v>2.83</v>
      </c>
      <c r="K198" s="71">
        <v>0</v>
      </c>
      <c r="L198" s="71">
        <v>0.01</v>
      </c>
      <c r="M198" s="71">
        <v>14.2</v>
      </c>
      <c r="N198" s="71">
        <v>4.4000000000000004</v>
      </c>
      <c r="O198" s="71">
        <v>2.4</v>
      </c>
      <c r="P198" s="71">
        <v>0.36</v>
      </c>
    </row>
    <row r="199" spans="1:16" x14ac:dyDescent="0.25">
      <c r="A199" s="70"/>
      <c r="B199" s="8" t="s">
        <v>30</v>
      </c>
      <c r="C199" s="9"/>
      <c r="D199" s="9"/>
      <c r="E199" s="10">
        <f>SUM(E195:E198)</f>
        <v>9.5180000000000007</v>
      </c>
      <c r="F199" s="10">
        <f>SUM(F195:F198)</f>
        <v>18.29</v>
      </c>
      <c r="G199" s="10">
        <f>SUM(G195:G198)</f>
        <v>77.043999999999997</v>
      </c>
      <c r="H199" s="10">
        <v>628</v>
      </c>
      <c r="I199" s="10">
        <f t="shared" ref="I199:P199" si="47">SUM(I195:I198)</f>
        <v>0.30270000000000002</v>
      </c>
      <c r="J199" s="10">
        <f t="shared" si="47"/>
        <v>4.0004</v>
      </c>
      <c r="K199" s="10">
        <f t="shared" si="47"/>
        <v>9.3200000000000005E-2</v>
      </c>
      <c r="L199" s="10">
        <f t="shared" si="47"/>
        <v>1.1587000000000001</v>
      </c>
      <c r="M199" s="10">
        <f t="shared" si="47"/>
        <v>159.53149999999999</v>
      </c>
      <c r="N199" s="10">
        <f t="shared" si="47"/>
        <v>160.09119999999999</v>
      </c>
      <c r="O199" s="10">
        <f t="shared" si="47"/>
        <v>35.855899999999998</v>
      </c>
      <c r="P199" s="10">
        <f t="shared" si="47"/>
        <v>1.3254000000000001</v>
      </c>
    </row>
    <row r="200" spans="1:16" x14ac:dyDescent="0.25">
      <c r="A200" s="83" t="s">
        <v>31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</row>
    <row r="201" spans="1:16" ht="26.4" x14ac:dyDescent="0.25">
      <c r="A201" s="72" t="s">
        <v>32</v>
      </c>
      <c r="B201" s="5" t="s">
        <v>33</v>
      </c>
      <c r="C201" s="52" t="s">
        <v>34</v>
      </c>
      <c r="D201" s="52" t="s">
        <v>34</v>
      </c>
      <c r="E201" s="73">
        <v>5.5</v>
      </c>
      <c r="F201" s="73">
        <v>5.3</v>
      </c>
      <c r="G201" s="73">
        <v>16.5</v>
      </c>
      <c r="H201" s="72">
        <v>168</v>
      </c>
      <c r="I201" s="71">
        <v>0.30000000000000004</v>
      </c>
      <c r="J201" s="71">
        <v>5.83</v>
      </c>
      <c r="K201" s="71">
        <v>0</v>
      </c>
      <c r="L201" s="71">
        <v>2.4300000000000002</v>
      </c>
      <c r="M201" s="71">
        <v>42.68</v>
      </c>
      <c r="N201" s="71">
        <v>88.1</v>
      </c>
      <c r="O201" s="71">
        <v>35.58</v>
      </c>
      <c r="P201" s="71">
        <v>2.0499999999999998</v>
      </c>
    </row>
    <row r="202" spans="1:16" x14ac:dyDescent="0.25">
      <c r="A202" s="78">
        <v>21</v>
      </c>
      <c r="B202" s="5" t="s">
        <v>120</v>
      </c>
      <c r="C202" s="52" t="s">
        <v>59</v>
      </c>
      <c r="D202" s="52" t="s">
        <v>118</v>
      </c>
      <c r="E202" s="79">
        <v>1.2</v>
      </c>
      <c r="F202" s="79">
        <v>6</v>
      </c>
      <c r="G202" s="79">
        <v>11.2</v>
      </c>
      <c r="H202" s="78">
        <v>104</v>
      </c>
      <c r="I202" s="80">
        <v>0.05</v>
      </c>
      <c r="J202" s="80">
        <v>3</v>
      </c>
      <c r="K202" s="80">
        <v>5</v>
      </c>
      <c r="L202" s="80">
        <v>3</v>
      </c>
      <c r="M202" s="80">
        <v>24</v>
      </c>
      <c r="N202" s="80">
        <v>49</v>
      </c>
      <c r="O202" s="80">
        <v>34</v>
      </c>
      <c r="P202" s="80">
        <v>0.64</v>
      </c>
    </row>
    <row r="203" spans="1:16" x14ac:dyDescent="0.25">
      <c r="A203" s="72">
        <v>2212</v>
      </c>
      <c r="B203" s="5" t="s">
        <v>35</v>
      </c>
      <c r="C203" s="52" t="s">
        <v>38</v>
      </c>
      <c r="D203" s="52" t="s">
        <v>38</v>
      </c>
      <c r="E203" s="73">
        <v>21.125</v>
      </c>
      <c r="F203" s="73">
        <v>13</v>
      </c>
      <c r="G203" s="73">
        <v>44.5</v>
      </c>
      <c r="H203" s="72">
        <v>381.25</v>
      </c>
      <c r="I203" s="71">
        <v>0.22500000000000001</v>
      </c>
      <c r="J203" s="71">
        <v>5.65</v>
      </c>
      <c r="K203" s="71">
        <v>1.8250000000000002E-2</v>
      </c>
      <c r="L203" s="71">
        <v>0.46250000000000002</v>
      </c>
      <c r="M203" s="71">
        <v>43.45</v>
      </c>
      <c r="N203" s="71">
        <v>164.375</v>
      </c>
      <c r="O203" s="71">
        <v>50.662500000000001</v>
      </c>
      <c r="P203" s="71">
        <v>1.85</v>
      </c>
    </row>
    <row r="204" spans="1:16" ht="26.4" x14ac:dyDescent="0.25">
      <c r="A204" s="72" t="s">
        <v>23</v>
      </c>
      <c r="B204" s="5" t="s">
        <v>36</v>
      </c>
      <c r="C204" s="52" t="s">
        <v>54</v>
      </c>
      <c r="D204" s="52" t="s">
        <v>54</v>
      </c>
      <c r="E204" s="73">
        <v>1.6</v>
      </c>
      <c r="F204" s="73">
        <v>0.2</v>
      </c>
      <c r="G204" s="73">
        <v>9.6999999999999993</v>
      </c>
      <c r="H204" s="72">
        <v>47</v>
      </c>
      <c r="I204" s="71">
        <v>0.02</v>
      </c>
      <c r="J204" s="71">
        <v>0</v>
      </c>
      <c r="K204" s="71">
        <v>0</v>
      </c>
      <c r="L204" s="71">
        <v>0.26</v>
      </c>
      <c r="M204" s="71">
        <v>4.5999999999999996</v>
      </c>
      <c r="N204" s="71">
        <v>17.399999999999999</v>
      </c>
      <c r="O204" s="71">
        <v>6.6</v>
      </c>
      <c r="P204" s="71">
        <v>0.22</v>
      </c>
    </row>
    <row r="205" spans="1:16" ht="26.4" x14ac:dyDescent="0.25">
      <c r="A205" s="72" t="s">
        <v>23</v>
      </c>
      <c r="B205" s="5" t="s">
        <v>37</v>
      </c>
      <c r="C205" s="52" t="s">
        <v>59</v>
      </c>
      <c r="D205" s="52" t="s">
        <v>59</v>
      </c>
      <c r="E205" s="73">
        <v>2.2000000000000002</v>
      </c>
      <c r="F205" s="73">
        <v>0.4</v>
      </c>
      <c r="G205" s="73">
        <v>19.8</v>
      </c>
      <c r="H205" s="72">
        <v>92</v>
      </c>
      <c r="I205" s="71">
        <v>0.04</v>
      </c>
      <c r="J205" s="71">
        <v>0</v>
      </c>
      <c r="K205" s="71">
        <v>0</v>
      </c>
      <c r="L205" s="71">
        <v>0.36</v>
      </c>
      <c r="M205" s="71">
        <v>9.1999999999999993</v>
      </c>
      <c r="N205" s="71">
        <v>42.4</v>
      </c>
      <c r="O205" s="71">
        <v>10</v>
      </c>
      <c r="P205" s="71">
        <v>1.24</v>
      </c>
    </row>
    <row r="206" spans="1:16" ht="26.4" x14ac:dyDescent="0.25">
      <c r="A206" s="72">
        <v>348</v>
      </c>
      <c r="B206" s="5" t="s">
        <v>100</v>
      </c>
      <c r="C206" s="52" t="s">
        <v>38</v>
      </c>
      <c r="D206" s="52" t="s">
        <v>38</v>
      </c>
      <c r="E206" s="73">
        <v>0.1</v>
      </c>
      <c r="F206" s="73">
        <v>0</v>
      </c>
      <c r="G206" s="73">
        <v>15.2</v>
      </c>
      <c r="H206" s="72">
        <v>62</v>
      </c>
      <c r="I206" s="71">
        <v>0</v>
      </c>
      <c r="J206" s="71">
        <v>2.83</v>
      </c>
      <c r="K206" s="71">
        <v>0</v>
      </c>
      <c r="L206" s="71">
        <v>0.01</v>
      </c>
      <c r="M206" s="71">
        <v>14.2</v>
      </c>
      <c r="N206" s="71">
        <v>4.4000000000000004</v>
      </c>
      <c r="O206" s="71">
        <v>2.4</v>
      </c>
      <c r="P206" s="71">
        <v>0.36</v>
      </c>
    </row>
    <row r="207" spans="1:16" x14ac:dyDescent="0.25">
      <c r="A207" s="72"/>
      <c r="B207" s="8" t="s">
        <v>39</v>
      </c>
      <c r="C207" s="9"/>
      <c r="D207" s="9"/>
      <c r="E207" s="10">
        <f t="shared" ref="E207:P207" si="48">SUM(E201:E206)</f>
        <v>31.725000000000001</v>
      </c>
      <c r="F207" s="10">
        <f t="shared" si="48"/>
        <v>24.9</v>
      </c>
      <c r="G207" s="10">
        <f t="shared" si="48"/>
        <v>116.9</v>
      </c>
      <c r="H207" s="10">
        <f t="shared" si="48"/>
        <v>854.25</v>
      </c>
      <c r="I207" s="10">
        <f t="shared" si="48"/>
        <v>0.63500000000000012</v>
      </c>
      <c r="J207" s="10">
        <f t="shared" si="48"/>
        <v>17.310000000000002</v>
      </c>
      <c r="K207" s="10">
        <f t="shared" si="48"/>
        <v>5.0182500000000001</v>
      </c>
      <c r="L207" s="10">
        <f t="shared" si="48"/>
        <v>6.5225</v>
      </c>
      <c r="M207" s="10">
        <f t="shared" si="48"/>
        <v>138.13</v>
      </c>
      <c r="N207" s="10">
        <f t="shared" si="48"/>
        <v>365.67499999999995</v>
      </c>
      <c r="O207" s="10">
        <f t="shared" si="48"/>
        <v>139.24250000000001</v>
      </c>
      <c r="P207" s="10">
        <f t="shared" si="48"/>
        <v>6.36</v>
      </c>
    </row>
    <row r="208" spans="1:16" x14ac:dyDescent="0.25">
      <c r="A208" s="72"/>
      <c r="B208" s="8" t="s">
        <v>41</v>
      </c>
      <c r="C208" s="52"/>
      <c r="D208" s="52"/>
      <c r="E208" s="10">
        <f t="shared" ref="E208:P208" si="49">E199+E207</f>
        <v>41.243000000000002</v>
      </c>
      <c r="F208" s="10">
        <f t="shared" si="49"/>
        <v>43.19</v>
      </c>
      <c r="G208" s="10">
        <f t="shared" si="49"/>
        <v>193.94400000000002</v>
      </c>
      <c r="H208" s="10">
        <f t="shared" si="49"/>
        <v>1482.25</v>
      </c>
      <c r="I208" s="10">
        <f t="shared" si="49"/>
        <v>0.9377000000000002</v>
      </c>
      <c r="J208" s="10">
        <f t="shared" si="49"/>
        <v>21.310400000000001</v>
      </c>
      <c r="K208" s="10">
        <f t="shared" si="49"/>
        <v>5.1114500000000005</v>
      </c>
      <c r="L208" s="10">
        <f t="shared" si="49"/>
        <v>7.6812000000000005</v>
      </c>
      <c r="M208" s="10">
        <f t="shared" si="49"/>
        <v>297.66149999999999</v>
      </c>
      <c r="N208" s="10">
        <f t="shared" si="49"/>
        <v>525.76619999999991</v>
      </c>
      <c r="O208" s="10">
        <f t="shared" si="49"/>
        <v>175.0984</v>
      </c>
      <c r="P208" s="10">
        <f t="shared" si="49"/>
        <v>7.6854000000000005</v>
      </c>
    </row>
    <row r="209" spans="1:16" x14ac:dyDescent="0.25">
      <c r="A209" s="83" t="s">
        <v>112</v>
      </c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1:16" x14ac:dyDescent="0.25">
      <c r="A210" s="84" t="s">
        <v>1</v>
      </c>
      <c r="B210" s="85" t="s">
        <v>2</v>
      </c>
      <c r="C210" s="86" t="s">
        <v>3</v>
      </c>
      <c r="D210" s="87"/>
      <c r="E210" s="88" t="s">
        <v>4</v>
      </c>
      <c r="F210" s="88"/>
      <c r="G210" s="88"/>
      <c r="H210" s="84" t="s">
        <v>5</v>
      </c>
      <c r="I210" s="89" t="s">
        <v>6</v>
      </c>
      <c r="J210" s="89"/>
      <c r="K210" s="89"/>
      <c r="L210" s="89"/>
      <c r="M210" s="89" t="s">
        <v>7</v>
      </c>
      <c r="N210" s="89"/>
      <c r="O210" s="89"/>
      <c r="P210" s="89"/>
    </row>
    <row r="211" spans="1:16" ht="52.8" x14ac:dyDescent="0.25">
      <c r="A211" s="84"/>
      <c r="B211" s="85"/>
      <c r="C211" s="57" t="s">
        <v>84</v>
      </c>
      <c r="D211" s="58" t="s">
        <v>85</v>
      </c>
      <c r="E211" s="73" t="s">
        <v>8</v>
      </c>
      <c r="F211" s="73" t="s">
        <v>9</v>
      </c>
      <c r="G211" s="73" t="s">
        <v>10</v>
      </c>
      <c r="H211" s="84"/>
      <c r="I211" s="71" t="s">
        <v>11</v>
      </c>
      <c r="J211" s="71" t="s">
        <v>12</v>
      </c>
      <c r="K211" s="71" t="s">
        <v>13</v>
      </c>
      <c r="L211" s="71" t="s">
        <v>14</v>
      </c>
      <c r="M211" s="71" t="s">
        <v>15</v>
      </c>
      <c r="N211" s="71" t="s">
        <v>16</v>
      </c>
      <c r="O211" s="71" t="s">
        <v>17</v>
      </c>
      <c r="P211" s="71" t="s">
        <v>18</v>
      </c>
    </row>
    <row r="212" spans="1:16" x14ac:dyDescent="0.25">
      <c r="A212" s="83" t="s">
        <v>19</v>
      </c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1:16" ht="26.4" x14ac:dyDescent="0.25">
      <c r="A213" s="72">
        <v>176</v>
      </c>
      <c r="B213" s="5" t="s">
        <v>64</v>
      </c>
      <c r="C213" s="72" t="s">
        <v>21</v>
      </c>
      <c r="D213" s="72" t="s">
        <v>21</v>
      </c>
      <c r="E213" s="73">
        <v>7.6</v>
      </c>
      <c r="F213" s="73">
        <v>14.8</v>
      </c>
      <c r="G213" s="73">
        <v>44.6</v>
      </c>
      <c r="H213" s="72">
        <v>343</v>
      </c>
      <c r="I213" s="71">
        <v>0.31</v>
      </c>
      <c r="J213" s="71">
        <v>1.1399999999999999</v>
      </c>
      <c r="K213" s="71">
        <v>7.0000000000000007E-2</v>
      </c>
      <c r="L213" s="71">
        <v>0.33</v>
      </c>
      <c r="M213" s="71">
        <v>114.19</v>
      </c>
      <c r="N213" s="71">
        <v>187.36</v>
      </c>
      <c r="O213" s="71">
        <v>59.72</v>
      </c>
      <c r="P213" s="71">
        <v>1.58</v>
      </c>
    </row>
    <row r="214" spans="1:16" x14ac:dyDescent="0.25">
      <c r="A214" s="72" t="s">
        <v>23</v>
      </c>
      <c r="B214" s="5" t="s">
        <v>24</v>
      </c>
      <c r="C214" s="72" t="s">
        <v>81</v>
      </c>
      <c r="D214" s="72" t="s">
        <v>81</v>
      </c>
      <c r="E214" s="73">
        <v>1.6</v>
      </c>
      <c r="F214" s="73">
        <v>0.2</v>
      </c>
      <c r="G214" s="73">
        <v>9.6999999999999993</v>
      </c>
      <c r="H214" s="72">
        <v>47</v>
      </c>
      <c r="I214" s="71">
        <v>0.02</v>
      </c>
      <c r="J214" s="71">
        <v>0</v>
      </c>
      <c r="K214" s="71">
        <v>0</v>
      </c>
      <c r="L214" s="71">
        <v>0.26</v>
      </c>
      <c r="M214" s="71">
        <v>4.5999999999999996</v>
      </c>
      <c r="N214" s="71">
        <v>17.399999999999999</v>
      </c>
      <c r="O214" s="71">
        <v>6.6</v>
      </c>
      <c r="P214" s="71">
        <v>0.22</v>
      </c>
    </row>
    <row r="215" spans="1:16" ht="26.4" x14ac:dyDescent="0.25">
      <c r="A215" s="72">
        <v>379</v>
      </c>
      <c r="B215" s="5" t="s">
        <v>68</v>
      </c>
      <c r="C215" s="52" t="s">
        <v>29</v>
      </c>
      <c r="D215" s="52" t="s">
        <v>29</v>
      </c>
      <c r="E215" s="73">
        <v>0.1</v>
      </c>
      <c r="F215" s="73">
        <v>0</v>
      </c>
      <c r="G215" s="73">
        <v>15.2</v>
      </c>
      <c r="H215" s="72">
        <v>82</v>
      </c>
      <c r="I215" s="71">
        <v>0</v>
      </c>
      <c r="J215" s="71">
        <v>2.83</v>
      </c>
      <c r="K215" s="71">
        <v>0</v>
      </c>
      <c r="L215" s="71">
        <v>0.01</v>
      </c>
      <c r="M215" s="71">
        <v>14.2</v>
      </c>
      <c r="N215" s="71">
        <v>4.4000000000000004</v>
      </c>
      <c r="O215" s="71">
        <v>2.4</v>
      </c>
      <c r="P215" s="71">
        <v>0.36</v>
      </c>
    </row>
    <row r="216" spans="1:16" x14ac:dyDescent="0.25">
      <c r="A216" s="70"/>
      <c r="B216" s="8" t="s">
        <v>30</v>
      </c>
      <c r="C216" s="9"/>
      <c r="D216" s="9"/>
      <c r="E216" s="10">
        <f>E213+E214+E215</f>
        <v>9.2999999999999989</v>
      </c>
      <c r="F216" s="10">
        <f t="shared" ref="F216:P216" si="50">F213+F214+F215</f>
        <v>15</v>
      </c>
      <c r="G216" s="10">
        <f t="shared" si="50"/>
        <v>69.5</v>
      </c>
      <c r="H216" s="10">
        <f t="shared" si="50"/>
        <v>472</v>
      </c>
      <c r="I216" s="10">
        <f t="shared" si="50"/>
        <v>0.33</v>
      </c>
      <c r="J216" s="10">
        <f t="shared" si="50"/>
        <v>3.9699999999999998</v>
      </c>
      <c r="K216" s="10">
        <f t="shared" si="50"/>
        <v>7.0000000000000007E-2</v>
      </c>
      <c r="L216" s="10">
        <f t="shared" si="50"/>
        <v>0.60000000000000009</v>
      </c>
      <c r="M216" s="10">
        <f t="shared" si="50"/>
        <v>132.98999999999998</v>
      </c>
      <c r="N216" s="10">
        <f t="shared" si="50"/>
        <v>209.16000000000003</v>
      </c>
      <c r="O216" s="10">
        <f t="shared" si="50"/>
        <v>68.72</v>
      </c>
      <c r="P216" s="10">
        <f t="shared" si="50"/>
        <v>2.16</v>
      </c>
    </row>
    <row r="217" spans="1:16" x14ac:dyDescent="0.25">
      <c r="A217" s="83" t="s">
        <v>31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</row>
    <row r="218" spans="1:16" ht="26.4" x14ac:dyDescent="0.25">
      <c r="A218" s="42">
        <v>7</v>
      </c>
      <c r="B218" s="5" t="s">
        <v>42</v>
      </c>
      <c r="C218" s="52" t="s">
        <v>34</v>
      </c>
      <c r="D218" s="52" t="s">
        <v>34</v>
      </c>
      <c r="E218" s="73">
        <v>6.8</v>
      </c>
      <c r="F218" s="73">
        <v>7</v>
      </c>
      <c r="G218" s="73">
        <v>12</v>
      </c>
      <c r="H218" s="72">
        <v>145</v>
      </c>
      <c r="I218" s="71">
        <v>0.2</v>
      </c>
      <c r="J218" s="71">
        <v>8.93</v>
      </c>
      <c r="K218" s="71">
        <v>0.03</v>
      </c>
      <c r="L218" s="71">
        <v>2.38</v>
      </c>
      <c r="M218" s="71">
        <v>43.15</v>
      </c>
      <c r="N218" s="71">
        <v>141.38</v>
      </c>
      <c r="O218" s="71">
        <v>29.28</v>
      </c>
      <c r="P218" s="71">
        <v>1.41</v>
      </c>
    </row>
    <row r="219" spans="1:16" x14ac:dyDescent="0.25">
      <c r="A219" s="72">
        <v>1223</v>
      </c>
      <c r="B219" s="12" t="s">
        <v>99</v>
      </c>
      <c r="C219" s="52" t="s">
        <v>40</v>
      </c>
      <c r="D219" s="52" t="s">
        <v>40</v>
      </c>
      <c r="E219" s="73">
        <v>7.3</v>
      </c>
      <c r="F219" s="73">
        <v>5.5</v>
      </c>
      <c r="G219" s="73">
        <v>6.2</v>
      </c>
      <c r="H219" s="72">
        <v>114</v>
      </c>
      <c r="I219" s="71">
        <v>0.08</v>
      </c>
      <c r="J219" s="71">
        <v>2.06</v>
      </c>
      <c r="K219" s="71">
        <v>1.8000000000000002E-2</v>
      </c>
      <c r="L219" s="71">
        <v>2.93</v>
      </c>
      <c r="M219" s="71">
        <v>42.68</v>
      </c>
      <c r="N219" s="71">
        <v>115.71</v>
      </c>
      <c r="O219" s="71">
        <v>20.97</v>
      </c>
      <c r="P219" s="71">
        <v>1.59</v>
      </c>
    </row>
    <row r="220" spans="1:16" ht="39.6" x14ac:dyDescent="0.25">
      <c r="A220" s="78">
        <v>148</v>
      </c>
      <c r="B220" s="5" t="s">
        <v>122</v>
      </c>
      <c r="C220" s="52" t="s">
        <v>59</v>
      </c>
      <c r="D220" s="52" t="s">
        <v>118</v>
      </c>
      <c r="E220" s="79">
        <v>1.2</v>
      </c>
      <c r="F220" s="79">
        <v>0.16</v>
      </c>
      <c r="G220" s="79">
        <v>3.16</v>
      </c>
      <c r="H220" s="78">
        <v>18.3</v>
      </c>
      <c r="I220" s="80">
        <v>0.05</v>
      </c>
      <c r="J220" s="80">
        <v>5.8</v>
      </c>
      <c r="K220" s="80">
        <v>0</v>
      </c>
      <c r="L220" s="80">
        <v>0.2</v>
      </c>
      <c r="M220" s="80">
        <v>29.6</v>
      </c>
      <c r="N220" s="80">
        <v>37.869999999999997</v>
      </c>
      <c r="O220" s="80">
        <v>23.5</v>
      </c>
      <c r="P220" s="80">
        <v>1.06</v>
      </c>
    </row>
    <row r="221" spans="1:16" ht="26.4" x14ac:dyDescent="0.25">
      <c r="A221" s="42">
        <v>219</v>
      </c>
      <c r="B221" s="18" t="s">
        <v>70</v>
      </c>
      <c r="C221" s="43" t="s">
        <v>47</v>
      </c>
      <c r="D221" s="43" t="s">
        <v>47</v>
      </c>
      <c r="E221" s="40">
        <v>4.4400000000000004</v>
      </c>
      <c r="F221" s="40">
        <v>6.48</v>
      </c>
      <c r="G221" s="40">
        <v>44.04</v>
      </c>
      <c r="H221" s="42">
        <v>282</v>
      </c>
      <c r="I221" s="41">
        <v>5.3999999999999999E-2</v>
      </c>
      <c r="J221" s="41">
        <v>0</v>
      </c>
      <c r="K221" s="41">
        <v>0</v>
      </c>
      <c r="L221" s="41">
        <v>0.33600000000000002</v>
      </c>
      <c r="M221" s="41">
        <v>1.6440000000000001</v>
      </c>
      <c r="N221" s="41">
        <v>73.14</v>
      </c>
      <c r="O221" s="41">
        <v>19.596</v>
      </c>
      <c r="P221" s="41">
        <v>0.63600000000000001</v>
      </c>
    </row>
    <row r="222" spans="1:16" x14ac:dyDescent="0.25">
      <c r="A222" s="72" t="s">
        <v>23</v>
      </c>
      <c r="B222" s="5" t="s">
        <v>24</v>
      </c>
      <c r="C222" s="52" t="s">
        <v>25</v>
      </c>
      <c r="D222" s="52" t="s">
        <v>25</v>
      </c>
      <c r="E222" s="73">
        <v>1.6</v>
      </c>
      <c r="F222" s="73">
        <v>0.2</v>
      </c>
      <c r="G222" s="73">
        <v>9.6999999999999993</v>
      </c>
      <c r="H222" s="72">
        <v>47</v>
      </c>
      <c r="I222" s="71">
        <v>0.02</v>
      </c>
      <c r="J222" s="71">
        <v>0</v>
      </c>
      <c r="K222" s="71">
        <v>0</v>
      </c>
      <c r="L222" s="71">
        <v>0.26</v>
      </c>
      <c r="M222" s="71">
        <v>4.5999999999999996</v>
      </c>
      <c r="N222" s="71">
        <v>17.399999999999999</v>
      </c>
      <c r="O222" s="71">
        <v>6.6</v>
      </c>
      <c r="P222" s="71">
        <v>0.22</v>
      </c>
    </row>
    <row r="223" spans="1:16" ht="26.4" x14ac:dyDescent="0.25">
      <c r="A223" s="72" t="s">
        <v>23</v>
      </c>
      <c r="B223" s="5" t="s">
        <v>37</v>
      </c>
      <c r="C223" s="52" t="s">
        <v>59</v>
      </c>
      <c r="D223" s="52" t="s">
        <v>59</v>
      </c>
      <c r="E223" s="73">
        <v>2.2000000000000002</v>
      </c>
      <c r="F223" s="73">
        <v>0.4</v>
      </c>
      <c r="G223" s="73">
        <v>19.8</v>
      </c>
      <c r="H223" s="72">
        <v>92</v>
      </c>
      <c r="I223" s="71">
        <v>0.04</v>
      </c>
      <c r="J223" s="71">
        <v>0</v>
      </c>
      <c r="K223" s="71">
        <v>0</v>
      </c>
      <c r="L223" s="71">
        <v>0.36</v>
      </c>
      <c r="M223" s="71">
        <v>9.1999999999999993</v>
      </c>
      <c r="N223" s="71">
        <v>42.4</v>
      </c>
      <c r="O223" s="71">
        <v>10</v>
      </c>
      <c r="P223" s="71">
        <v>1.24</v>
      </c>
    </row>
    <row r="224" spans="1:16" ht="26.4" x14ac:dyDescent="0.25">
      <c r="A224" s="72">
        <v>348</v>
      </c>
      <c r="B224" s="5" t="s">
        <v>60</v>
      </c>
      <c r="C224" s="52" t="s">
        <v>38</v>
      </c>
      <c r="D224" s="52" t="s">
        <v>38</v>
      </c>
      <c r="E224" s="73">
        <v>0.1</v>
      </c>
      <c r="F224" s="73">
        <v>0</v>
      </c>
      <c r="G224" s="73">
        <v>15.2</v>
      </c>
      <c r="H224" s="72">
        <v>62</v>
      </c>
      <c r="I224" s="71">
        <v>0</v>
      </c>
      <c r="J224" s="71">
        <v>2.83</v>
      </c>
      <c r="K224" s="73">
        <v>0</v>
      </c>
      <c r="L224" s="71">
        <v>0.01</v>
      </c>
      <c r="M224" s="71">
        <v>14.2</v>
      </c>
      <c r="N224" s="71">
        <v>4.4000000000000004</v>
      </c>
      <c r="O224" s="71">
        <v>2.4</v>
      </c>
      <c r="P224" s="71">
        <v>0.36</v>
      </c>
    </row>
    <row r="225" spans="1:16" x14ac:dyDescent="0.25">
      <c r="A225" s="70"/>
      <c r="B225" s="8" t="s">
        <v>39</v>
      </c>
      <c r="C225" s="9"/>
      <c r="D225" s="9"/>
      <c r="E225" s="10">
        <f>208+E219+E221+E222+E223+E224</f>
        <v>223.64</v>
      </c>
      <c r="F225" s="10">
        <f t="shared" ref="F225:P225" si="51">208+F219+F221+F222+F223+F224</f>
        <v>220.57999999999998</v>
      </c>
      <c r="G225" s="10">
        <f t="shared" si="51"/>
        <v>302.94</v>
      </c>
      <c r="H225" s="10">
        <f t="shared" si="51"/>
        <v>805</v>
      </c>
      <c r="I225" s="10">
        <f t="shared" si="51"/>
        <v>208.19400000000002</v>
      </c>
      <c r="J225" s="10">
        <f t="shared" si="51"/>
        <v>212.89000000000001</v>
      </c>
      <c r="K225" s="10">
        <f t="shared" si="51"/>
        <v>208.018</v>
      </c>
      <c r="L225" s="10">
        <f t="shared" si="51"/>
        <v>211.89600000000002</v>
      </c>
      <c r="M225" s="10">
        <f t="shared" si="51"/>
        <v>280.32400000000001</v>
      </c>
      <c r="N225" s="10">
        <f t="shared" si="51"/>
        <v>461.0499999999999</v>
      </c>
      <c r="O225" s="10">
        <f t="shared" si="51"/>
        <v>267.56599999999997</v>
      </c>
      <c r="P225" s="10">
        <f t="shared" si="51"/>
        <v>212.04600000000002</v>
      </c>
    </row>
    <row r="226" spans="1:16" x14ac:dyDescent="0.25">
      <c r="A226" s="72"/>
      <c r="B226" s="8" t="s">
        <v>41</v>
      </c>
      <c r="C226" s="52"/>
      <c r="D226" s="52"/>
      <c r="E226" s="10">
        <f>F216+E225</f>
        <v>238.64</v>
      </c>
      <c r="F226" s="10">
        <f>G216+F225</f>
        <v>290.08</v>
      </c>
      <c r="G226" s="10">
        <f t="shared" ref="G226:P226" si="52">G216+G225</f>
        <v>372.44</v>
      </c>
      <c r="H226" s="10">
        <f t="shared" si="52"/>
        <v>1277</v>
      </c>
      <c r="I226" s="10">
        <f t="shared" si="52"/>
        <v>208.52400000000003</v>
      </c>
      <c r="J226" s="10">
        <f t="shared" si="52"/>
        <v>216.86</v>
      </c>
      <c r="K226" s="10">
        <f t="shared" si="52"/>
        <v>208.08799999999999</v>
      </c>
      <c r="L226" s="10">
        <f t="shared" si="52"/>
        <v>212.49600000000001</v>
      </c>
      <c r="M226" s="10">
        <f t="shared" si="52"/>
        <v>413.31399999999996</v>
      </c>
      <c r="N226" s="70">
        <f t="shared" si="52"/>
        <v>670.20999999999992</v>
      </c>
      <c r="O226" s="10">
        <f t="shared" si="52"/>
        <v>336.28599999999994</v>
      </c>
      <c r="P226" s="10">
        <f t="shared" si="52"/>
        <v>214.20600000000002</v>
      </c>
    </row>
    <row r="227" spans="1:16" x14ac:dyDescent="0.25">
      <c r="A227" s="83" t="s">
        <v>115</v>
      </c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</row>
    <row r="228" spans="1:16" x14ac:dyDescent="0.25">
      <c r="A228" s="84" t="s">
        <v>113</v>
      </c>
      <c r="B228" s="85" t="s">
        <v>2</v>
      </c>
      <c r="C228" s="86" t="s">
        <v>3</v>
      </c>
      <c r="D228" s="87"/>
      <c r="E228" s="88" t="s">
        <v>4</v>
      </c>
      <c r="F228" s="88"/>
      <c r="G228" s="88"/>
      <c r="H228" s="84" t="s">
        <v>5</v>
      </c>
      <c r="I228" s="89" t="s">
        <v>6</v>
      </c>
      <c r="J228" s="89"/>
      <c r="K228" s="89"/>
      <c r="L228" s="89"/>
      <c r="M228" s="89" t="s">
        <v>7</v>
      </c>
      <c r="N228" s="89"/>
      <c r="O228" s="89"/>
      <c r="P228" s="89"/>
    </row>
    <row r="229" spans="1:16" ht="52.8" x14ac:dyDescent="0.25">
      <c r="A229" s="84"/>
      <c r="B229" s="85"/>
      <c r="C229" s="57" t="s">
        <v>84</v>
      </c>
      <c r="D229" s="58" t="s">
        <v>85</v>
      </c>
      <c r="E229" s="76" t="s">
        <v>8</v>
      </c>
      <c r="F229" s="76" t="s">
        <v>9</v>
      </c>
      <c r="G229" s="76" t="s">
        <v>10</v>
      </c>
      <c r="H229" s="84"/>
      <c r="I229" s="77" t="s">
        <v>11</v>
      </c>
      <c r="J229" s="77" t="s">
        <v>12</v>
      </c>
      <c r="K229" s="77" t="s">
        <v>13</v>
      </c>
      <c r="L229" s="77" t="s">
        <v>14</v>
      </c>
      <c r="M229" s="77" t="s">
        <v>15</v>
      </c>
      <c r="N229" s="77" t="s">
        <v>16</v>
      </c>
      <c r="O229" s="77" t="s">
        <v>17</v>
      </c>
      <c r="P229" s="77" t="s">
        <v>18</v>
      </c>
    </row>
    <row r="230" spans="1:16" x14ac:dyDescent="0.25">
      <c r="A230" s="83" t="s">
        <v>19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</row>
    <row r="231" spans="1:16" ht="26.4" x14ac:dyDescent="0.25">
      <c r="A231" s="75">
        <v>120</v>
      </c>
      <c r="B231" s="5" t="s">
        <v>94</v>
      </c>
      <c r="C231" s="52" t="s">
        <v>38</v>
      </c>
      <c r="D231" s="52" t="s">
        <v>38</v>
      </c>
      <c r="E231" s="76">
        <v>5.5</v>
      </c>
      <c r="F231" s="76">
        <v>4.7</v>
      </c>
      <c r="G231" s="76">
        <v>18</v>
      </c>
      <c r="H231" s="75">
        <v>298</v>
      </c>
      <c r="I231" s="77">
        <v>0.27500000000000002</v>
      </c>
      <c r="J231" s="77">
        <v>0.82500000000000007</v>
      </c>
      <c r="K231" s="77">
        <v>3.3000000000000002E-2</v>
      </c>
      <c r="L231" s="77">
        <v>0.375</v>
      </c>
      <c r="M231" s="77">
        <v>0.16300000000000001</v>
      </c>
      <c r="N231" s="77">
        <v>136.88</v>
      </c>
      <c r="O231" s="77">
        <v>26.68</v>
      </c>
      <c r="P231" s="77">
        <v>0.65</v>
      </c>
    </row>
    <row r="232" spans="1:16" x14ac:dyDescent="0.25">
      <c r="A232" s="75">
        <v>379</v>
      </c>
      <c r="B232" s="5" t="s">
        <v>69</v>
      </c>
      <c r="C232" s="52" t="s">
        <v>22</v>
      </c>
      <c r="D232" s="52" t="s">
        <v>22</v>
      </c>
      <c r="E232" s="76">
        <v>4.5999999999999996</v>
      </c>
      <c r="F232" s="76">
        <v>5.9</v>
      </c>
      <c r="G232" s="76">
        <v>0</v>
      </c>
      <c r="H232" s="75">
        <v>72</v>
      </c>
      <c r="I232" s="77">
        <v>0.01</v>
      </c>
      <c r="J232" s="77">
        <v>0.14000000000000001</v>
      </c>
      <c r="K232" s="77">
        <v>0.05</v>
      </c>
      <c r="L232" s="77">
        <v>0.1</v>
      </c>
      <c r="M232" s="77">
        <v>176</v>
      </c>
      <c r="N232" s="77">
        <v>100</v>
      </c>
      <c r="O232" s="77">
        <v>7</v>
      </c>
      <c r="P232" s="77">
        <v>0.2</v>
      </c>
    </row>
    <row r="233" spans="1:16" x14ac:dyDescent="0.25">
      <c r="A233" s="75" t="s">
        <v>23</v>
      </c>
      <c r="B233" s="5" t="s">
        <v>24</v>
      </c>
      <c r="C233" s="52" t="s">
        <v>25</v>
      </c>
      <c r="D233" s="52" t="s">
        <v>25</v>
      </c>
      <c r="E233" s="76">
        <v>1.6</v>
      </c>
      <c r="F233" s="76">
        <v>0.2</v>
      </c>
      <c r="G233" s="76">
        <v>9.6999999999999993</v>
      </c>
      <c r="H233" s="75">
        <v>57</v>
      </c>
      <c r="I233" s="77">
        <v>0.02</v>
      </c>
      <c r="J233" s="77">
        <v>0</v>
      </c>
      <c r="K233" s="77">
        <v>0</v>
      </c>
      <c r="L233" s="77">
        <v>0.26</v>
      </c>
      <c r="M233" s="77">
        <v>4.5999999999999996</v>
      </c>
      <c r="N233" s="77">
        <v>17.399999999999999</v>
      </c>
      <c r="O233" s="77">
        <v>6.6</v>
      </c>
      <c r="P233" s="77">
        <v>0.22</v>
      </c>
    </row>
    <row r="234" spans="1:16" ht="39.6" x14ac:dyDescent="0.25">
      <c r="A234" s="75">
        <v>378</v>
      </c>
      <c r="B234" s="5" t="s">
        <v>56</v>
      </c>
      <c r="C234" s="52" t="s">
        <v>57</v>
      </c>
      <c r="D234" s="52" t="s">
        <v>57</v>
      </c>
      <c r="E234" s="76">
        <v>1.5</v>
      </c>
      <c r="F234" s="76">
        <v>1.4</v>
      </c>
      <c r="G234" s="76">
        <v>15.9</v>
      </c>
      <c r="H234" s="75">
        <v>91</v>
      </c>
      <c r="I234" s="77">
        <v>0.2</v>
      </c>
      <c r="J234" s="77">
        <v>1.33</v>
      </c>
      <c r="K234" s="77">
        <v>0.01</v>
      </c>
      <c r="L234" s="77">
        <v>0</v>
      </c>
      <c r="M234" s="77">
        <v>126.6</v>
      </c>
      <c r="N234" s="77">
        <v>92.8</v>
      </c>
      <c r="O234" s="77">
        <v>15.4</v>
      </c>
      <c r="P234" s="77">
        <v>0.41</v>
      </c>
    </row>
    <row r="235" spans="1:16" x14ac:dyDescent="0.25">
      <c r="A235" s="74"/>
      <c r="B235" s="8" t="s">
        <v>30</v>
      </c>
      <c r="C235" s="9"/>
      <c r="D235" s="9"/>
      <c r="E235" s="10">
        <f>E231+E232+E233+E234</f>
        <v>13.2</v>
      </c>
      <c r="F235" s="10">
        <f t="shared" ref="F235:P235" si="53">F231+F232+F233+F234</f>
        <v>12.200000000000001</v>
      </c>
      <c r="G235" s="10">
        <f t="shared" si="53"/>
        <v>43.6</v>
      </c>
      <c r="H235" s="10">
        <f t="shared" si="53"/>
        <v>518</v>
      </c>
      <c r="I235" s="10">
        <f t="shared" si="53"/>
        <v>0.50500000000000012</v>
      </c>
      <c r="J235" s="10">
        <f t="shared" si="53"/>
        <v>2.2949999999999999</v>
      </c>
      <c r="K235" s="10">
        <f t="shared" si="53"/>
        <v>9.2999999999999999E-2</v>
      </c>
      <c r="L235" s="10">
        <f t="shared" si="53"/>
        <v>0.73499999999999999</v>
      </c>
      <c r="M235" s="10">
        <f t="shared" si="53"/>
        <v>307.363</v>
      </c>
      <c r="N235" s="10">
        <f t="shared" si="53"/>
        <v>347.08</v>
      </c>
      <c r="O235" s="10">
        <f t="shared" si="53"/>
        <v>55.68</v>
      </c>
      <c r="P235" s="10">
        <f t="shared" si="53"/>
        <v>1.48</v>
      </c>
    </row>
    <row r="236" spans="1:16" x14ac:dyDescent="0.25">
      <c r="A236" s="83" t="s">
        <v>31</v>
      </c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</row>
    <row r="237" spans="1:16" ht="26.4" x14ac:dyDescent="0.25">
      <c r="A237" s="13">
        <v>98</v>
      </c>
      <c r="B237" s="14" t="s">
        <v>71</v>
      </c>
      <c r="C237" s="52" t="s">
        <v>43</v>
      </c>
      <c r="D237" s="52" t="s">
        <v>43</v>
      </c>
      <c r="E237" s="76">
        <v>6.3</v>
      </c>
      <c r="F237" s="76">
        <v>6.8</v>
      </c>
      <c r="G237" s="76">
        <v>6.3</v>
      </c>
      <c r="H237" s="75">
        <v>124</v>
      </c>
      <c r="I237" s="77">
        <v>0.13</v>
      </c>
      <c r="J237" s="77">
        <v>10.43</v>
      </c>
      <c r="K237" s="77"/>
      <c r="L237" s="77">
        <v>2.33</v>
      </c>
      <c r="M237" s="77">
        <v>75.08</v>
      </c>
      <c r="N237" s="77">
        <v>116.56</v>
      </c>
      <c r="O237" s="77">
        <v>19.28</v>
      </c>
      <c r="P237" s="77">
        <v>1.06</v>
      </c>
    </row>
    <row r="238" spans="1:16" x14ac:dyDescent="0.25">
      <c r="A238" s="13">
        <v>2</v>
      </c>
      <c r="B238" s="14" t="s">
        <v>117</v>
      </c>
      <c r="C238" s="52" t="s">
        <v>59</v>
      </c>
      <c r="D238" s="52" t="s">
        <v>118</v>
      </c>
      <c r="E238" s="79">
        <v>1.2</v>
      </c>
      <c r="F238" s="79">
        <v>5.0999999999999996</v>
      </c>
      <c r="G238" s="79">
        <v>5.5</v>
      </c>
      <c r="H238" s="78">
        <v>7.3</v>
      </c>
      <c r="I238" s="80">
        <v>0.03</v>
      </c>
      <c r="J238" s="80">
        <v>13</v>
      </c>
      <c r="K238" s="80">
        <v>0</v>
      </c>
      <c r="L238" s="80">
        <v>2.4</v>
      </c>
      <c r="M238" s="80">
        <v>34</v>
      </c>
      <c r="N238" s="80">
        <v>30</v>
      </c>
      <c r="O238" s="80">
        <v>18</v>
      </c>
      <c r="P238" s="80">
        <v>0.93</v>
      </c>
    </row>
    <row r="239" spans="1:16" x14ac:dyDescent="0.25">
      <c r="A239" s="75">
        <v>212</v>
      </c>
      <c r="B239" s="5" t="s">
        <v>35</v>
      </c>
      <c r="C239" s="52" t="s">
        <v>38</v>
      </c>
      <c r="D239" s="52" t="s">
        <v>38</v>
      </c>
      <c r="E239" s="76">
        <v>21.1</v>
      </c>
      <c r="F239" s="76">
        <v>13</v>
      </c>
      <c r="G239" s="76">
        <v>44.5</v>
      </c>
      <c r="H239" s="75">
        <v>381</v>
      </c>
      <c r="I239" s="77">
        <v>0.23</v>
      </c>
      <c r="J239" s="77">
        <v>5.65</v>
      </c>
      <c r="K239" s="77">
        <v>0.02</v>
      </c>
      <c r="L239" s="77">
        <v>0.46</v>
      </c>
      <c r="M239" s="77">
        <v>43.45</v>
      </c>
      <c r="N239" s="77">
        <v>164.38</v>
      </c>
      <c r="O239" s="77">
        <v>50.66</v>
      </c>
      <c r="P239" s="77">
        <v>1.85</v>
      </c>
    </row>
    <row r="240" spans="1:16" x14ac:dyDescent="0.25">
      <c r="A240" s="75" t="s">
        <v>23</v>
      </c>
      <c r="B240" s="5" t="s">
        <v>24</v>
      </c>
      <c r="C240" s="52" t="s">
        <v>25</v>
      </c>
      <c r="D240" s="52" t="s">
        <v>25</v>
      </c>
      <c r="E240" s="76">
        <v>1.6</v>
      </c>
      <c r="F240" s="76">
        <v>0.2</v>
      </c>
      <c r="G240" s="76">
        <v>9.6999999999999993</v>
      </c>
      <c r="H240" s="75">
        <v>94</v>
      </c>
      <c r="I240" s="77">
        <v>0.02</v>
      </c>
      <c r="J240" s="77">
        <v>0</v>
      </c>
      <c r="K240" s="77">
        <v>0</v>
      </c>
      <c r="L240" s="77">
        <v>0.26</v>
      </c>
      <c r="M240" s="77">
        <v>4.5999999999999996</v>
      </c>
      <c r="N240" s="77">
        <v>17.399999999999999</v>
      </c>
      <c r="O240" s="77">
        <v>6.6</v>
      </c>
      <c r="P240" s="77">
        <v>0.22</v>
      </c>
    </row>
    <row r="241" spans="1:16" ht="26.4" x14ac:dyDescent="0.25">
      <c r="A241" s="75" t="s">
        <v>23</v>
      </c>
      <c r="B241" s="5" t="s">
        <v>37</v>
      </c>
      <c r="C241" s="52" t="s">
        <v>59</v>
      </c>
      <c r="D241" s="52" t="s">
        <v>59</v>
      </c>
      <c r="E241" s="76">
        <v>2.2000000000000002</v>
      </c>
      <c r="F241" s="76">
        <v>0.4</v>
      </c>
      <c r="G241" s="76">
        <v>19.8</v>
      </c>
      <c r="H241" s="75">
        <v>92</v>
      </c>
      <c r="I241" s="77">
        <v>0.04</v>
      </c>
      <c r="J241" s="77">
        <v>0</v>
      </c>
      <c r="K241" s="77">
        <v>0</v>
      </c>
      <c r="L241" s="77">
        <v>0.36</v>
      </c>
      <c r="M241" s="77">
        <v>9.1999999999999993</v>
      </c>
      <c r="N241" s="77">
        <v>42.4</v>
      </c>
      <c r="O241" s="77">
        <v>10</v>
      </c>
      <c r="P241" s="77">
        <v>1.24</v>
      </c>
    </row>
    <row r="242" spans="1:16" ht="26.4" x14ac:dyDescent="0.25">
      <c r="A242" s="75">
        <v>348</v>
      </c>
      <c r="B242" s="5" t="s">
        <v>60</v>
      </c>
      <c r="C242" s="52" t="s">
        <v>38</v>
      </c>
      <c r="D242" s="52" t="s">
        <v>38</v>
      </c>
      <c r="E242" s="76">
        <v>0.1</v>
      </c>
      <c r="F242" s="76">
        <v>0</v>
      </c>
      <c r="G242" s="76">
        <v>15.2</v>
      </c>
      <c r="H242" s="75">
        <v>62</v>
      </c>
      <c r="I242" s="77">
        <v>0</v>
      </c>
      <c r="J242" s="77">
        <v>2.83</v>
      </c>
      <c r="K242" s="77">
        <v>0</v>
      </c>
      <c r="L242" s="77">
        <v>0.01</v>
      </c>
      <c r="M242" s="77">
        <v>14.2</v>
      </c>
      <c r="N242" s="77">
        <v>4.4000000000000004</v>
      </c>
      <c r="O242" s="77">
        <v>2.4</v>
      </c>
      <c r="P242" s="77">
        <v>0.36</v>
      </c>
    </row>
    <row r="243" spans="1:16" x14ac:dyDescent="0.25">
      <c r="A243" s="75"/>
      <c r="B243" s="8" t="s">
        <v>39</v>
      </c>
      <c r="C243" s="52"/>
      <c r="D243" s="52"/>
      <c r="E243" s="10">
        <f>E237+E239+E240+E241+E242</f>
        <v>31.300000000000004</v>
      </c>
      <c r="F243" s="10">
        <f t="shared" ref="F243:P243" si="54">F237+F239+F240+F241+F242</f>
        <v>20.399999999999999</v>
      </c>
      <c r="G243" s="10">
        <f t="shared" si="54"/>
        <v>95.5</v>
      </c>
      <c r="H243" s="10">
        <f t="shared" si="54"/>
        <v>753</v>
      </c>
      <c r="I243" s="10">
        <f t="shared" si="54"/>
        <v>0.42</v>
      </c>
      <c r="J243" s="10">
        <f t="shared" si="54"/>
        <v>18.909999999999997</v>
      </c>
      <c r="K243" s="10">
        <f t="shared" si="54"/>
        <v>0.02</v>
      </c>
      <c r="L243" s="10">
        <f t="shared" si="54"/>
        <v>3.4199999999999995</v>
      </c>
      <c r="M243" s="10">
        <f t="shared" si="54"/>
        <v>146.52999999999997</v>
      </c>
      <c r="N243" s="10">
        <f t="shared" si="54"/>
        <v>345.13999999999993</v>
      </c>
      <c r="O243" s="10">
        <f t="shared" si="54"/>
        <v>88.94</v>
      </c>
      <c r="P243" s="10">
        <f t="shared" si="54"/>
        <v>4.7300000000000004</v>
      </c>
    </row>
    <row r="244" spans="1:16" x14ac:dyDescent="0.25">
      <c r="A244" s="75"/>
      <c r="B244" s="8" t="s">
        <v>41</v>
      </c>
      <c r="C244" s="52"/>
      <c r="D244" s="52"/>
      <c r="E244" s="10">
        <f t="shared" ref="E244:P244" si="55">E235+E243</f>
        <v>44.5</v>
      </c>
      <c r="F244" s="10">
        <f t="shared" si="55"/>
        <v>32.6</v>
      </c>
      <c r="G244" s="10">
        <f t="shared" si="55"/>
        <v>139.1</v>
      </c>
      <c r="H244" s="10">
        <f t="shared" si="55"/>
        <v>1271</v>
      </c>
      <c r="I244" s="10">
        <f t="shared" si="55"/>
        <v>0.92500000000000004</v>
      </c>
      <c r="J244" s="74">
        <f t="shared" si="55"/>
        <v>21.204999999999998</v>
      </c>
      <c r="K244" s="10">
        <f t="shared" si="55"/>
        <v>0.113</v>
      </c>
      <c r="L244" s="10">
        <f t="shared" si="55"/>
        <v>4.1549999999999994</v>
      </c>
      <c r="M244" s="10">
        <f t="shared" si="55"/>
        <v>453.89299999999997</v>
      </c>
      <c r="N244" s="10">
        <f t="shared" si="55"/>
        <v>692.21999999999991</v>
      </c>
      <c r="O244" s="10">
        <f t="shared" si="55"/>
        <v>144.62</v>
      </c>
      <c r="P244" s="10">
        <f t="shared" si="55"/>
        <v>6.2100000000000009</v>
      </c>
    </row>
    <row r="245" spans="1:16" x14ac:dyDescent="0.25">
      <c r="A245" s="83" t="s">
        <v>114</v>
      </c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</row>
    <row r="246" spans="1:16" x14ac:dyDescent="0.25">
      <c r="A246" s="84" t="s">
        <v>1</v>
      </c>
      <c r="B246" s="85" t="s">
        <v>2</v>
      </c>
      <c r="C246" s="86" t="s">
        <v>3</v>
      </c>
      <c r="D246" s="87"/>
      <c r="E246" s="88" t="s">
        <v>4</v>
      </c>
      <c r="F246" s="88"/>
      <c r="G246" s="88"/>
      <c r="H246" s="84" t="s">
        <v>5</v>
      </c>
      <c r="I246" s="89" t="s">
        <v>6</v>
      </c>
      <c r="J246" s="89"/>
      <c r="K246" s="89"/>
      <c r="L246" s="89"/>
      <c r="M246" s="89" t="s">
        <v>7</v>
      </c>
      <c r="N246" s="89"/>
      <c r="O246" s="89"/>
      <c r="P246" s="89"/>
    </row>
    <row r="247" spans="1:16" ht="52.8" x14ac:dyDescent="0.25">
      <c r="A247" s="84"/>
      <c r="B247" s="85"/>
      <c r="C247" s="57" t="s">
        <v>84</v>
      </c>
      <c r="D247" s="58" t="s">
        <v>85</v>
      </c>
      <c r="E247" s="76" t="s">
        <v>8</v>
      </c>
      <c r="F247" s="76" t="s">
        <v>9</v>
      </c>
      <c r="G247" s="76" t="s">
        <v>10</v>
      </c>
      <c r="H247" s="84"/>
      <c r="I247" s="77" t="s">
        <v>11</v>
      </c>
      <c r="J247" s="77" t="s">
        <v>12</v>
      </c>
      <c r="K247" s="77" t="s">
        <v>13</v>
      </c>
      <c r="L247" s="77" t="s">
        <v>14</v>
      </c>
      <c r="M247" s="77" t="s">
        <v>15</v>
      </c>
      <c r="N247" s="77" t="s">
        <v>16</v>
      </c>
      <c r="O247" s="77" t="s">
        <v>17</v>
      </c>
      <c r="P247" s="77" t="s">
        <v>18</v>
      </c>
    </row>
    <row r="248" spans="1:16" x14ac:dyDescent="0.25">
      <c r="A248" s="83" t="s">
        <v>19</v>
      </c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</row>
    <row r="249" spans="1:16" x14ac:dyDescent="0.25">
      <c r="A249" s="75">
        <v>224</v>
      </c>
      <c r="B249" s="5" t="s">
        <v>95</v>
      </c>
      <c r="C249" s="52" t="s">
        <v>38</v>
      </c>
      <c r="D249" s="52" t="s">
        <v>38</v>
      </c>
      <c r="E249" s="76">
        <v>20.440000000000001</v>
      </c>
      <c r="F249" s="76">
        <v>19.32</v>
      </c>
      <c r="G249" s="76">
        <v>64.12</v>
      </c>
      <c r="H249" s="75">
        <v>312</v>
      </c>
      <c r="I249" s="77">
        <v>0.63280000000000003</v>
      </c>
      <c r="J249" s="77">
        <v>1.5680000000000001</v>
      </c>
      <c r="K249" s="77">
        <v>8.5400000000000004E-2</v>
      </c>
      <c r="L249" s="77">
        <v>3.1080000000000001</v>
      </c>
      <c r="M249" s="77">
        <v>336.16800000000001</v>
      </c>
      <c r="N249" s="77">
        <v>344.56799999999998</v>
      </c>
      <c r="O249" s="77">
        <v>52.835999999999999</v>
      </c>
      <c r="P249" s="77">
        <v>1.3160000000000001</v>
      </c>
    </row>
    <row r="250" spans="1:16" x14ac:dyDescent="0.25">
      <c r="A250" s="75" t="s">
        <v>23</v>
      </c>
      <c r="B250" s="5" t="s">
        <v>44</v>
      </c>
      <c r="C250" s="52" t="s">
        <v>25</v>
      </c>
      <c r="D250" s="52" t="s">
        <v>25</v>
      </c>
      <c r="E250" s="76">
        <v>1.6</v>
      </c>
      <c r="F250" s="76">
        <v>0.2</v>
      </c>
      <c r="G250" s="76">
        <v>9.6999999999999993</v>
      </c>
      <c r="H250" s="75">
        <v>35</v>
      </c>
      <c r="I250" s="77">
        <v>0.02</v>
      </c>
      <c r="J250" s="77">
        <v>0</v>
      </c>
      <c r="K250" s="77">
        <v>0</v>
      </c>
      <c r="L250" s="77">
        <v>0.26</v>
      </c>
      <c r="M250" s="77">
        <v>4.5999999999999996</v>
      </c>
      <c r="N250" s="77">
        <v>17.399999999999999</v>
      </c>
      <c r="O250" s="77">
        <v>6.6</v>
      </c>
      <c r="P250" s="77">
        <v>0.22</v>
      </c>
    </row>
    <row r="251" spans="1:16" x14ac:dyDescent="0.25">
      <c r="A251" s="75">
        <v>382</v>
      </c>
      <c r="B251" s="5" t="s">
        <v>49</v>
      </c>
      <c r="C251" s="52" t="s">
        <v>38</v>
      </c>
      <c r="D251" s="52" t="s">
        <v>38</v>
      </c>
      <c r="E251" s="76">
        <v>3.8</v>
      </c>
      <c r="F251" s="76">
        <v>0.7</v>
      </c>
      <c r="G251" s="76">
        <v>26</v>
      </c>
      <c r="H251" s="61">
        <v>105</v>
      </c>
      <c r="I251" s="77">
        <v>0.02</v>
      </c>
      <c r="J251" s="77">
        <v>1.33</v>
      </c>
      <c r="K251" s="77">
        <v>0</v>
      </c>
      <c r="L251" s="77">
        <v>0</v>
      </c>
      <c r="M251" s="77">
        <v>133.33000000000001</v>
      </c>
      <c r="N251" s="77">
        <v>111.11</v>
      </c>
      <c r="O251" s="77">
        <v>25.56</v>
      </c>
      <c r="P251" s="77">
        <v>2</v>
      </c>
    </row>
    <row r="252" spans="1:16" ht="26.4" x14ac:dyDescent="0.25">
      <c r="A252" s="75" t="s">
        <v>26</v>
      </c>
      <c r="B252" s="5" t="s">
        <v>27</v>
      </c>
      <c r="C252" s="52" t="s">
        <v>28</v>
      </c>
      <c r="D252" s="52" t="s">
        <v>28</v>
      </c>
      <c r="E252" s="76">
        <v>0.1</v>
      </c>
      <c r="F252" s="76">
        <v>7.25</v>
      </c>
      <c r="G252" s="76">
        <v>0.15</v>
      </c>
      <c r="H252" s="75">
        <v>66</v>
      </c>
      <c r="I252" s="77">
        <v>0.01</v>
      </c>
      <c r="J252" s="77"/>
      <c r="K252" s="77">
        <v>0.04</v>
      </c>
      <c r="L252" s="77">
        <v>0.11</v>
      </c>
      <c r="M252" s="77">
        <v>2.4</v>
      </c>
      <c r="N252" s="77">
        <v>3</v>
      </c>
      <c r="O252" s="77">
        <v>0</v>
      </c>
      <c r="P252" s="77">
        <v>0.02</v>
      </c>
    </row>
    <row r="253" spans="1:16" x14ac:dyDescent="0.25">
      <c r="A253" s="75"/>
      <c r="B253" s="8" t="s">
        <v>30</v>
      </c>
      <c r="C253" s="52"/>
      <c r="D253" s="52"/>
      <c r="E253" s="10">
        <f>E249+E250+E251+E252</f>
        <v>25.940000000000005</v>
      </c>
      <c r="F253" s="10">
        <f t="shared" ref="F253:P253" si="56">F249+F250+F251+F252</f>
        <v>27.47</v>
      </c>
      <c r="G253" s="10">
        <f t="shared" si="56"/>
        <v>99.970000000000013</v>
      </c>
      <c r="H253" s="10">
        <f t="shared" si="56"/>
        <v>518</v>
      </c>
      <c r="I253" s="10">
        <f t="shared" si="56"/>
        <v>0.68280000000000007</v>
      </c>
      <c r="J253" s="10">
        <f t="shared" si="56"/>
        <v>2.8980000000000001</v>
      </c>
      <c r="K253" s="10">
        <f t="shared" si="56"/>
        <v>0.12540000000000001</v>
      </c>
      <c r="L253" s="10">
        <f t="shared" si="56"/>
        <v>3.4780000000000002</v>
      </c>
      <c r="M253" s="10">
        <f t="shared" si="56"/>
        <v>476.49800000000005</v>
      </c>
      <c r="N253" s="10">
        <f t="shared" si="56"/>
        <v>476.07799999999997</v>
      </c>
      <c r="O253" s="10">
        <f t="shared" si="56"/>
        <v>84.995999999999995</v>
      </c>
      <c r="P253" s="10">
        <f t="shared" si="56"/>
        <v>3.556</v>
      </c>
    </row>
    <row r="254" spans="1:16" x14ac:dyDescent="0.25">
      <c r="A254" s="83" t="s">
        <v>31</v>
      </c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</row>
    <row r="255" spans="1:16" ht="26.4" x14ac:dyDescent="0.25">
      <c r="A255" s="75" t="s">
        <v>45</v>
      </c>
      <c r="B255" s="5" t="s">
        <v>72</v>
      </c>
      <c r="C255" s="52" t="s">
        <v>43</v>
      </c>
      <c r="D255" s="52" t="s">
        <v>43</v>
      </c>
      <c r="E255" s="76">
        <v>6.4</v>
      </c>
      <c r="F255" s="76">
        <v>6.9</v>
      </c>
      <c r="G255" s="76">
        <v>9.3000000000000007</v>
      </c>
      <c r="H255" s="75">
        <v>133</v>
      </c>
      <c r="I255" s="77">
        <v>0.17</v>
      </c>
      <c r="J255" s="77">
        <v>10.93</v>
      </c>
      <c r="K255" s="77">
        <v>0.03</v>
      </c>
      <c r="L255" s="77">
        <v>2.33</v>
      </c>
      <c r="M255" s="77">
        <v>48.85</v>
      </c>
      <c r="N255" s="77">
        <v>101.71</v>
      </c>
      <c r="O255" s="77">
        <v>25.85</v>
      </c>
      <c r="P255" s="77">
        <v>1.26</v>
      </c>
    </row>
    <row r="256" spans="1:16" x14ac:dyDescent="0.25">
      <c r="A256" s="78">
        <v>29</v>
      </c>
      <c r="B256" s="5" t="s">
        <v>121</v>
      </c>
      <c r="C256" s="52" t="s">
        <v>59</v>
      </c>
      <c r="D256" s="52" t="s">
        <v>118</v>
      </c>
      <c r="E256" s="79">
        <v>2.2999999999999998</v>
      </c>
      <c r="F256" s="79">
        <v>4.8</v>
      </c>
      <c r="G256" s="79">
        <v>17.8</v>
      </c>
      <c r="H256" s="78">
        <v>123</v>
      </c>
      <c r="I256" s="80">
        <v>0.11</v>
      </c>
      <c r="J256" s="80">
        <v>4.33</v>
      </c>
      <c r="K256" s="80"/>
      <c r="L256" s="80">
        <v>2.2000000000000002</v>
      </c>
      <c r="M256" s="80">
        <v>14.52</v>
      </c>
      <c r="N256" s="80">
        <v>29.4</v>
      </c>
      <c r="O256" s="80">
        <v>18.97</v>
      </c>
      <c r="P256" s="80">
        <v>0.9</v>
      </c>
    </row>
    <row r="257" spans="1:16" ht="26.4" x14ac:dyDescent="0.25">
      <c r="A257" s="75">
        <v>1293</v>
      </c>
      <c r="B257" s="5" t="s">
        <v>46</v>
      </c>
      <c r="C257" s="52" t="s">
        <v>80</v>
      </c>
      <c r="D257" s="52" t="s">
        <v>80</v>
      </c>
      <c r="E257" s="76">
        <v>13.1</v>
      </c>
      <c r="F257" s="76">
        <v>14.9</v>
      </c>
      <c r="G257" s="76">
        <v>14.9</v>
      </c>
      <c r="H257" s="75">
        <v>216</v>
      </c>
      <c r="I257" s="77">
        <v>0.26</v>
      </c>
      <c r="J257" s="77">
        <v>0.72</v>
      </c>
      <c r="K257" s="77">
        <v>0.06</v>
      </c>
      <c r="L257" s="77">
        <v>2.5</v>
      </c>
      <c r="M257" s="77">
        <v>59.7</v>
      </c>
      <c r="N257" s="77">
        <v>95.6</v>
      </c>
      <c r="O257" s="77">
        <v>19.3</v>
      </c>
      <c r="P257" s="77">
        <v>1.47</v>
      </c>
    </row>
    <row r="258" spans="1:16" ht="26.4" x14ac:dyDescent="0.25">
      <c r="A258" s="75">
        <v>301</v>
      </c>
      <c r="B258" s="5" t="s">
        <v>73</v>
      </c>
      <c r="C258" s="52" t="s">
        <v>47</v>
      </c>
      <c r="D258" s="52" t="s">
        <v>47</v>
      </c>
      <c r="E258" s="76">
        <v>3.4319999999999999</v>
      </c>
      <c r="F258" s="76">
        <v>5.1840000000000002</v>
      </c>
      <c r="G258" s="76">
        <v>27.611999999999998</v>
      </c>
      <c r="H258" s="75">
        <v>170.82</v>
      </c>
      <c r="I258" s="77">
        <v>0.2964</v>
      </c>
      <c r="J258" s="77">
        <v>25.2</v>
      </c>
      <c r="K258" s="77">
        <v>0</v>
      </c>
      <c r="L258" s="77">
        <v>0.24</v>
      </c>
      <c r="M258" s="77">
        <v>17.568000000000001</v>
      </c>
      <c r="N258" s="77">
        <v>95.676000000000002</v>
      </c>
      <c r="O258" s="77">
        <v>35.195999999999998</v>
      </c>
      <c r="P258" s="77">
        <v>1.3919999999999999</v>
      </c>
    </row>
    <row r="259" spans="1:16" ht="26.4" x14ac:dyDescent="0.25">
      <c r="A259" s="75" t="s">
        <v>23</v>
      </c>
      <c r="B259" s="5" t="s">
        <v>36</v>
      </c>
      <c r="C259" s="52" t="s">
        <v>25</v>
      </c>
      <c r="D259" s="52" t="s">
        <v>25</v>
      </c>
      <c r="E259" s="76">
        <v>1.6</v>
      </c>
      <c r="F259" s="76">
        <v>0.2</v>
      </c>
      <c r="G259" s="76">
        <v>9.6999999999999993</v>
      </c>
      <c r="H259" s="75">
        <v>94</v>
      </c>
      <c r="I259" s="77">
        <v>0.02</v>
      </c>
      <c r="J259" s="77">
        <v>0</v>
      </c>
      <c r="K259" s="77">
        <v>0</v>
      </c>
      <c r="L259" s="77">
        <v>0.26</v>
      </c>
      <c r="M259" s="77">
        <v>4.5999999999999996</v>
      </c>
      <c r="N259" s="77">
        <v>17.399999999999999</v>
      </c>
      <c r="O259" s="77">
        <v>6.6</v>
      </c>
      <c r="P259" s="77">
        <v>0.22</v>
      </c>
    </row>
    <row r="260" spans="1:16" ht="26.4" x14ac:dyDescent="0.25">
      <c r="A260" s="75" t="s">
        <v>23</v>
      </c>
      <c r="B260" s="5" t="s">
        <v>37</v>
      </c>
      <c r="C260" s="52" t="s">
        <v>59</v>
      </c>
      <c r="D260" s="52" t="s">
        <v>59</v>
      </c>
      <c r="E260" s="76">
        <v>2.2000000000000002</v>
      </c>
      <c r="F260" s="76">
        <v>0.4</v>
      </c>
      <c r="G260" s="76">
        <v>19.8</v>
      </c>
      <c r="H260" s="75">
        <v>92</v>
      </c>
      <c r="I260" s="77">
        <v>0.04</v>
      </c>
      <c r="J260" s="77">
        <v>0</v>
      </c>
      <c r="K260" s="77">
        <v>0</v>
      </c>
      <c r="L260" s="77">
        <v>0.36</v>
      </c>
      <c r="M260" s="77">
        <v>9.1999999999999993</v>
      </c>
      <c r="N260" s="77">
        <v>42.4</v>
      </c>
      <c r="O260" s="77">
        <v>10</v>
      </c>
      <c r="P260" s="77">
        <v>1.24</v>
      </c>
    </row>
    <row r="261" spans="1:16" ht="26.4" x14ac:dyDescent="0.25">
      <c r="A261" s="75">
        <v>348</v>
      </c>
      <c r="B261" s="5" t="s">
        <v>60</v>
      </c>
      <c r="C261" s="52" t="s">
        <v>38</v>
      </c>
      <c r="D261" s="52" t="s">
        <v>38</v>
      </c>
      <c r="E261" s="76">
        <v>0.1</v>
      </c>
      <c r="F261" s="76">
        <v>0</v>
      </c>
      <c r="G261" s="76">
        <v>15.2</v>
      </c>
      <c r="H261" s="75">
        <v>62</v>
      </c>
      <c r="I261" s="77">
        <v>0</v>
      </c>
      <c r="J261" s="77">
        <v>2.83</v>
      </c>
      <c r="K261" s="77">
        <v>0</v>
      </c>
      <c r="L261" s="77">
        <v>0.01</v>
      </c>
      <c r="M261" s="77">
        <v>14.2</v>
      </c>
      <c r="N261" s="77">
        <v>4.4000000000000004</v>
      </c>
      <c r="O261" s="77">
        <v>2.4</v>
      </c>
      <c r="P261" s="77">
        <v>0.36</v>
      </c>
    </row>
    <row r="262" spans="1:16" x14ac:dyDescent="0.25">
      <c r="A262" s="74"/>
      <c r="B262" s="8" t="s">
        <v>39</v>
      </c>
      <c r="C262" s="9"/>
      <c r="D262" s="9"/>
      <c r="E262" s="10">
        <f>E255+E257+E258+E259+E260+E261</f>
        <v>26.832000000000001</v>
      </c>
      <c r="F262" s="10">
        <f>F255+F257+F258+F259+F260+F261</f>
        <v>27.584</v>
      </c>
      <c r="G262" s="10">
        <f t="shared" ref="G262:P262" si="57">G255+G257+G258+G259+G260+G261</f>
        <v>96.512</v>
      </c>
      <c r="H262" s="10">
        <f t="shared" si="57"/>
        <v>767.81999999999994</v>
      </c>
      <c r="I262" s="10">
        <f t="shared" si="57"/>
        <v>0.7864000000000001</v>
      </c>
      <c r="J262" s="10">
        <f t="shared" si="57"/>
        <v>39.68</v>
      </c>
      <c r="K262" s="10">
        <f t="shared" si="57"/>
        <v>0.09</v>
      </c>
      <c r="L262" s="10">
        <f t="shared" si="57"/>
        <v>5.7</v>
      </c>
      <c r="M262" s="10">
        <f t="shared" si="57"/>
        <v>154.11799999999999</v>
      </c>
      <c r="N262" s="10">
        <f t="shared" si="57"/>
        <v>357.18599999999992</v>
      </c>
      <c r="O262" s="10">
        <f t="shared" si="57"/>
        <v>99.346000000000004</v>
      </c>
      <c r="P262" s="10">
        <f t="shared" si="57"/>
        <v>5.9420000000000002</v>
      </c>
    </row>
    <row r="263" spans="1:16" x14ac:dyDescent="0.25">
      <c r="A263" s="75"/>
      <c r="B263" s="8" t="s">
        <v>41</v>
      </c>
      <c r="C263" s="52"/>
      <c r="D263" s="52"/>
      <c r="E263" s="10">
        <f t="shared" ref="E263:P263" si="58">E253+E262</f>
        <v>52.772000000000006</v>
      </c>
      <c r="F263" s="10">
        <f t="shared" si="58"/>
        <v>55.054000000000002</v>
      </c>
      <c r="G263" s="10">
        <f t="shared" si="58"/>
        <v>196.48200000000003</v>
      </c>
      <c r="H263" s="10">
        <f t="shared" si="58"/>
        <v>1285.82</v>
      </c>
      <c r="I263" s="10">
        <f t="shared" si="58"/>
        <v>1.4692000000000003</v>
      </c>
      <c r="J263" s="10">
        <f t="shared" si="58"/>
        <v>42.578000000000003</v>
      </c>
      <c r="K263" s="10">
        <f t="shared" si="58"/>
        <v>0.21540000000000001</v>
      </c>
      <c r="L263" s="10">
        <f t="shared" si="58"/>
        <v>9.1780000000000008</v>
      </c>
      <c r="M263" s="74">
        <f t="shared" si="58"/>
        <v>630.61599999999999</v>
      </c>
      <c r="N263" s="74">
        <f t="shared" si="58"/>
        <v>833.2639999999999</v>
      </c>
      <c r="O263" s="10">
        <f t="shared" si="58"/>
        <v>184.34199999999998</v>
      </c>
      <c r="P263" s="10">
        <f t="shared" si="58"/>
        <v>9.4980000000000011</v>
      </c>
    </row>
  </sheetData>
  <mergeCells count="145">
    <mergeCell ref="A212:P212"/>
    <mergeCell ref="A217:P217"/>
    <mergeCell ref="A200:P200"/>
    <mergeCell ref="A209:P209"/>
    <mergeCell ref="A210:A211"/>
    <mergeCell ref="B210:B211"/>
    <mergeCell ref="C210:D210"/>
    <mergeCell ref="E210:G210"/>
    <mergeCell ref="H210:H211"/>
    <mergeCell ref="I210:L210"/>
    <mergeCell ref="M210:P210"/>
    <mergeCell ref="A191:P191"/>
    <mergeCell ref="A192:A193"/>
    <mergeCell ref="B192:B193"/>
    <mergeCell ref="C192:D192"/>
    <mergeCell ref="E192:G192"/>
    <mergeCell ref="H192:H193"/>
    <mergeCell ref="I192:L192"/>
    <mergeCell ref="M192:P192"/>
    <mergeCell ref="A194:P194"/>
    <mergeCell ref="R142:AF142"/>
    <mergeCell ref="A104:P104"/>
    <mergeCell ref="A142:P142"/>
    <mergeCell ref="U99:W99"/>
    <mergeCell ref="Y99:AB99"/>
    <mergeCell ref="AC99:AF99"/>
    <mergeCell ref="E115:G115"/>
    <mergeCell ref="A134:A135"/>
    <mergeCell ref="B134:B135"/>
    <mergeCell ref="E134:G134"/>
    <mergeCell ref="H134:H135"/>
    <mergeCell ref="I134:L134"/>
    <mergeCell ref="H115:H116"/>
    <mergeCell ref="I115:L115"/>
    <mergeCell ref="M115:P115"/>
    <mergeCell ref="A117:P117"/>
    <mergeCell ref="A123:P123"/>
    <mergeCell ref="B173:B174"/>
    <mergeCell ref="E173:G173"/>
    <mergeCell ref="E153:G153"/>
    <mergeCell ref="H153:H154"/>
    <mergeCell ref="I153:L153"/>
    <mergeCell ref="H173:H174"/>
    <mergeCell ref="M153:P153"/>
    <mergeCell ref="I173:L173"/>
    <mergeCell ref="A155:P155"/>
    <mergeCell ref="A162:P162"/>
    <mergeCell ref="A172:P172"/>
    <mergeCell ref="M173:P173"/>
    <mergeCell ref="A153:A154"/>
    <mergeCell ref="A1:P1"/>
    <mergeCell ref="A152:P152"/>
    <mergeCell ref="A175:P175"/>
    <mergeCell ref="A181:P181"/>
    <mergeCell ref="A136:P136"/>
    <mergeCell ref="A96:A97"/>
    <mergeCell ref="B96:B97"/>
    <mergeCell ref="E96:G96"/>
    <mergeCell ref="H96:H97"/>
    <mergeCell ref="I96:L96"/>
    <mergeCell ref="H77:H78"/>
    <mergeCell ref="I77:L77"/>
    <mergeCell ref="B153:B154"/>
    <mergeCell ref="A133:P133"/>
    <mergeCell ref="M134:P134"/>
    <mergeCell ref="A114:P114"/>
    <mergeCell ref="A115:A116"/>
    <mergeCell ref="B115:B116"/>
    <mergeCell ref="A98:P98"/>
    <mergeCell ref="A95:P95"/>
    <mergeCell ref="M96:P96"/>
    <mergeCell ref="A76:P76"/>
    <mergeCell ref="A77:A78"/>
    <mergeCell ref="A173:A174"/>
    <mergeCell ref="M77:P77"/>
    <mergeCell ref="A60:P60"/>
    <mergeCell ref="A66:P66"/>
    <mergeCell ref="A79:P79"/>
    <mergeCell ref="A85:P85"/>
    <mergeCell ref="A57:P57"/>
    <mergeCell ref="M58:P58"/>
    <mergeCell ref="E77:G77"/>
    <mergeCell ref="A58:A59"/>
    <mergeCell ref="B58:B59"/>
    <mergeCell ref="E58:G58"/>
    <mergeCell ref="H58:H59"/>
    <mergeCell ref="I58:L58"/>
    <mergeCell ref="C58:D58"/>
    <mergeCell ref="C77:D77"/>
    <mergeCell ref="B77:B78"/>
    <mergeCell ref="A39:P39"/>
    <mergeCell ref="H40:H41"/>
    <mergeCell ref="I40:L40"/>
    <mergeCell ref="M40:P40"/>
    <mergeCell ref="A23:P23"/>
    <mergeCell ref="A29:P29"/>
    <mergeCell ref="A42:P42"/>
    <mergeCell ref="A48:P48"/>
    <mergeCell ref="A40:A41"/>
    <mergeCell ref="B40:B41"/>
    <mergeCell ref="E40:G40"/>
    <mergeCell ref="C40:D40"/>
    <mergeCell ref="A236:P236"/>
    <mergeCell ref="C96:D96"/>
    <mergeCell ref="C115:D115"/>
    <mergeCell ref="C134:D134"/>
    <mergeCell ref="C153:D153"/>
    <mergeCell ref="C173:D173"/>
    <mergeCell ref="A2:P2"/>
    <mergeCell ref="A3:A4"/>
    <mergeCell ref="B3:B4"/>
    <mergeCell ref="E3:G3"/>
    <mergeCell ref="A21:A22"/>
    <mergeCell ref="B21:B22"/>
    <mergeCell ref="E21:G21"/>
    <mergeCell ref="H21:H22"/>
    <mergeCell ref="I21:L21"/>
    <mergeCell ref="C3:D3"/>
    <mergeCell ref="C21:D21"/>
    <mergeCell ref="H3:H4"/>
    <mergeCell ref="I3:L3"/>
    <mergeCell ref="M3:P3"/>
    <mergeCell ref="A5:P5"/>
    <mergeCell ref="A11:P11"/>
    <mergeCell ref="A20:P20"/>
    <mergeCell ref="M21:P21"/>
    <mergeCell ref="A227:P227"/>
    <mergeCell ref="A228:A229"/>
    <mergeCell ref="B228:B229"/>
    <mergeCell ref="C228:D228"/>
    <mergeCell ref="E228:G228"/>
    <mergeCell ref="H228:H229"/>
    <mergeCell ref="I228:L228"/>
    <mergeCell ref="M228:P228"/>
    <mergeCell ref="A230:P230"/>
    <mergeCell ref="A254:P254"/>
    <mergeCell ref="A245:P245"/>
    <mergeCell ref="A246:A247"/>
    <mergeCell ref="B246:B247"/>
    <mergeCell ref="C246:D246"/>
    <mergeCell ref="E246:G246"/>
    <mergeCell ref="H246:H247"/>
    <mergeCell ref="I246:L246"/>
    <mergeCell ref="M246:P246"/>
    <mergeCell ref="A248:P248"/>
  </mergeCells>
  <pageMargins left="0.25" right="0.25" top="0.75" bottom="0.75" header="0.3" footer="0.3"/>
  <pageSetup paperSize="9" orientation="landscape" r:id="rId1"/>
  <ignoredErrors>
    <ignoredError sqref="D10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2024-03-19T05:53:13Z</dcterms:modified>
</cp:coreProperties>
</file>